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2C60085C-180A-48DE-9390-C27015CF19B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VISCA over IP Commands" sheetId="6" r:id="rId1"/>
    <sheet name="HTTP-CGI Commands" sheetId="7" r:id="rId2"/>
    <sheet name="Generator" sheetId="1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4" i="1" l="1"/>
  <c r="C37" i="1"/>
  <c r="I8" i="1"/>
  <c r="E8" i="1"/>
  <c r="D8" i="1"/>
  <c r="I7" i="1"/>
  <c r="E7" i="1"/>
  <c r="D7" i="1"/>
  <c r="I6" i="1"/>
  <c r="H27" i="1" s="1"/>
  <c r="E6" i="1"/>
  <c r="D6" i="1"/>
  <c r="I5" i="1"/>
  <c r="E5" i="1"/>
  <c r="D5" i="1"/>
  <c r="B18" i="1" l="1"/>
  <c r="C36" i="1"/>
  <c r="C43" i="1"/>
  <c r="C27" i="1"/>
  <c r="C28" i="1"/>
  <c r="C33" i="1"/>
  <c r="G18" i="1"/>
  <c r="H28" i="1"/>
  <c r="C40" i="1"/>
</calcChain>
</file>

<file path=xl/sharedStrings.xml><?xml version="1.0" encoding="utf-8"?>
<sst xmlns="http://schemas.openxmlformats.org/spreadsheetml/2006/main" count="835" uniqueCount="576">
  <si>
    <t>Note angles do NOT apply to EPTZ the same way as standard PTZ</t>
  </si>
  <si>
    <t>Degrees</t>
  </si>
  <si>
    <t>DEC</t>
  </si>
  <si>
    <t>HEX</t>
  </si>
  <si>
    <t>Zoom Level</t>
  </si>
  <si>
    <t>Pan Left</t>
  </si>
  <si>
    <t>Pan</t>
  </si>
  <si>
    <t>Tilt</t>
  </si>
  <si>
    <t>EPTZ</t>
  </si>
  <si>
    <t>Pan Right</t>
  </si>
  <si>
    <t>F670</t>
  </si>
  <si>
    <t>Tilt Up</t>
  </si>
  <si>
    <t>Tilt Down</t>
  </si>
  <si>
    <t>HTTP-CGI Command</t>
  </si>
  <si>
    <t>Camera IP</t>
  </si>
  <si>
    <t>Left</t>
  </si>
  <si>
    <t>Camera Model</t>
  </si>
  <si>
    <t>Down</t>
  </si>
  <si>
    <t>Pan Speed</t>
  </si>
  <si>
    <t>Tilt Speed</t>
  </si>
  <si>
    <t>Abs / Rel</t>
  </si>
  <si>
    <t>abs</t>
  </si>
  <si>
    <t>Zoom Speed</t>
  </si>
  <si>
    <t>VISCA over IP  &amp; VISCA Command(s)</t>
  </si>
  <si>
    <t>Right</t>
  </si>
  <si>
    <t>Up</t>
  </si>
  <si>
    <t>VISCA ID</t>
  </si>
  <si>
    <t>VISCA over IP</t>
  </si>
  <si>
    <t>VISCA</t>
  </si>
  <si>
    <t>PanTilt_LimitSet Command(s)</t>
  </si>
  <si>
    <t>Notes</t>
  </si>
  <si>
    <t>UpRight Limit Command</t>
  </si>
  <si>
    <t>Reset Limits</t>
  </si>
  <si>
    <t>81 01 06 07 01 01 07 0F 0F 0F 07 0F 0F 0F FF</t>
  </si>
  <si>
    <t>DownLeft Limit Command</t>
  </si>
  <si>
    <t>81 01 06 07 01 00 07 0F 0F 0F 07 0F 0F 0F FF</t>
  </si>
  <si>
    <t>Command</t>
  </si>
  <si>
    <t>Control</t>
  </si>
  <si>
    <t>JDV 2019-09-18</t>
  </si>
  <si>
    <t>Function</t>
  </si>
  <si>
    <t>Variable</t>
  </si>
  <si>
    <t>Values</t>
  </si>
  <si>
    <t>Comments</t>
  </si>
  <si>
    <t>Pan &amp; Tilt</t>
  </si>
  <si>
    <r>
      <t>http://</t>
    </r>
    <r>
      <rPr>
        <b/>
        <sz val="10"/>
        <rFont val="Arial"/>
      </rPr>
      <t>[camera ip]</t>
    </r>
    <r>
      <rPr>
        <sz val="10"/>
        <color rgb="FF000000"/>
        <rFont val="Arial"/>
      </rPr>
      <t>/cgi-bin/ptzctrl.cgi?ptzcmd&amp;</t>
    </r>
    <r>
      <rPr>
        <b/>
        <sz val="10"/>
        <rFont val="Arial"/>
      </rPr>
      <t>[action]</t>
    </r>
    <r>
      <rPr>
        <sz val="10"/>
        <color rgb="FF000000"/>
        <rFont val="Arial"/>
      </rPr>
      <t>&amp;</t>
    </r>
    <r>
      <rPr>
        <b/>
        <sz val="10"/>
        <rFont val="Arial"/>
      </rPr>
      <t>[pan speed]</t>
    </r>
    <r>
      <rPr>
        <sz val="10"/>
        <color rgb="FF000000"/>
        <rFont val="Arial"/>
      </rPr>
      <t>&amp;</t>
    </r>
    <r>
      <rPr>
        <b/>
        <sz val="10"/>
        <rFont val="Arial"/>
      </rPr>
      <t>[tilt speed]</t>
    </r>
  </si>
  <si>
    <t>[camera ip]</t>
  </si>
  <si>
    <t>*cameras current IP</t>
  </si>
  <si>
    <t>[action]</t>
  </si>
  <si>
    <t>up</t>
  </si>
  <si>
    <t>moves camera 'up'</t>
  </si>
  <si>
    <t>down</t>
  </si>
  <si>
    <t>moves camera 'down'</t>
  </si>
  <si>
    <t>left</t>
  </si>
  <si>
    <t>moves camera 'left'</t>
  </si>
  <si>
    <t>right</t>
  </si>
  <si>
    <t>moves camera 'right'</t>
  </si>
  <si>
    <t>leftup</t>
  </si>
  <si>
    <t>moves camera 'left' &amp; 'up'</t>
  </si>
  <si>
    <t>rightup</t>
  </si>
  <si>
    <t>moves camera 'right' &amp; 'up'</t>
  </si>
  <si>
    <t>leftdown</t>
  </si>
  <si>
    <t>moves camera 'left' &amp; 'down'</t>
  </si>
  <si>
    <t>rightdown</t>
  </si>
  <si>
    <t>moves camera 'right' &amp; 'down'</t>
  </si>
  <si>
    <t>ptzstop</t>
  </si>
  <si>
    <t>tells camera to 'stop' moving</t>
  </si>
  <si>
    <t>[pan speed]</t>
  </si>
  <si>
    <t>slowest 'pan' speed</t>
  </si>
  <si>
    <t>...</t>
  </si>
  <si>
    <t>ranges from 1 - 24</t>
  </si>
  <si>
    <t>fastest 'pan' speed</t>
  </si>
  <si>
    <t>[tilt speed]</t>
  </si>
  <si>
    <t>slowest 'tilt' speed</t>
  </si>
  <si>
    <t>ranges from 1 - 20</t>
  </si>
  <si>
    <t>fastest 'tilt' speed</t>
  </si>
  <si>
    <t>Zoom</t>
  </si>
  <si>
    <r>
      <t>http://</t>
    </r>
    <r>
      <rPr>
        <b/>
        <sz val="10"/>
        <rFont val="Arial"/>
      </rPr>
      <t>[camera ip]</t>
    </r>
    <r>
      <rPr>
        <sz val="10"/>
        <color rgb="FF000000"/>
        <rFont val="Arial"/>
      </rPr>
      <t>/cgi-bin/ptzctrl.cgi?ptzcmd&amp;</t>
    </r>
    <r>
      <rPr>
        <b/>
        <sz val="10"/>
        <rFont val="Arial"/>
      </rPr>
      <t>[action]</t>
    </r>
    <r>
      <rPr>
        <sz val="10"/>
        <color rgb="FF000000"/>
        <rFont val="Arial"/>
      </rPr>
      <t>&amp;</t>
    </r>
    <r>
      <rPr>
        <b/>
        <sz val="10"/>
        <rFont val="Arial"/>
      </rPr>
      <t>[zoom speed]</t>
    </r>
  </si>
  <si>
    <t>zoomin</t>
  </si>
  <si>
    <t>zooms camera in</t>
  </si>
  <si>
    <t>zoomout</t>
  </si>
  <si>
    <t>zooms camera out</t>
  </si>
  <si>
    <t>zoomstop</t>
  </si>
  <si>
    <t>stops zooming</t>
  </si>
  <si>
    <t>[zoom speed]</t>
  </si>
  <si>
    <t>slowest 'zoom' speed</t>
  </si>
  <si>
    <t>ranges from 1 - 7</t>
  </si>
  <si>
    <t>fastest 'zoom' speed</t>
  </si>
  <si>
    <t>Focus</t>
  </si>
  <si>
    <r>
      <t>http://</t>
    </r>
    <r>
      <rPr>
        <b/>
        <sz val="10"/>
        <rFont val="Arial"/>
      </rPr>
      <t>[camera ip]</t>
    </r>
    <r>
      <rPr>
        <sz val="10"/>
        <color rgb="FF000000"/>
        <rFont val="Arial"/>
      </rPr>
      <t>/cgi-bin/ptzctrl.cgi?ptzcmd&amp;</t>
    </r>
    <r>
      <rPr>
        <b/>
        <sz val="10"/>
        <rFont val="Arial"/>
      </rPr>
      <t>[action]</t>
    </r>
    <r>
      <rPr>
        <sz val="10"/>
        <color rgb="FF000000"/>
        <rFont val="Arial"/>
      </rPr>
      <t>&amp;</t>
    </r>
    <r>
      <rPr>
        <b/>
        <sz val="10"/>
        <rFont val="Arial"/>
      </rPr>
      <t xml:space="preserve">[focus speed] </t>
    </r>
  </si>
  <si>
    <t>focusin</t>
  </si>
  <si>
    <t>focuses camera in</t>
  </si>
  <si>
    <t>focusout</t>
  </si>
  <si>
    <t>focuses camera out</t>
  </si>
  <si>
    <t>focusstop</t>
  </si>
  <si>
    <t>stops focusing</t>
  </si>
  <si>
    <t>[focus speed]</t>
  </si>
  <si>
    <t>slowest 'focus' speed</t>
  </si>
  <si>
    <t>fastest 'focus' speed</t>
  </si>
  <si>
    <t>Focus Lock</t>
  </si>
  <si>
    <r>
      <t>http://</t>
    </r>
    <r>
      <rPr>
        <b/>
        <sz val="10"/>
        <rFont val="Arial"/>
      </rPr>
      <t>[camera ip]</t>
    </r>
    <r>
      <rPr>
        <sz val="10"/>
        <color rgb="FF000000"/>
        <rFont val="Arial"/>
      </rPr>
      <t>/cgi-bin/param.cgi?ptzcmd&amp;</t>
    </r>
    <r>
      <rPr>
        <b/>
        <sz val="10"/>
        <rFont val="Arial"/>
      </rPr>
      <t>[action]</t>
    </r>
    <r>
      <rPr>
        <sz val="10"/>
        <color rgb="FF000000"/>
        <rFont val="Arial"/>
      </rPr>
      <t>_mfocus</t>
    </r>
  </si>
  <si>
    <t>lock</t>
  </si>
  <si>
    <t>locks focus state</t>
  </si>
  <si>
    <t>unlock</t>
  </si>
  <si>
    <t>unlocks focus state</t>
  </si>
  <si>
    <t>Home Position</t>
  </si>
  <si>
    <r>
      <t>http://</t>
    </r>
    <r>
      <rPr>
        <b/>
        <sz val="10"/>
        <rFont val="Arial"/>
      </rPr>
      <t>[camera ip]</t>
    </r>
    <r>
      <rPr>
        <sz val="10"/>
        <color rgb="FF000000"/>
        <rFont val="Arial"/>
      </rPr>
      <t>/cgi-bin/ptzctrl.cgi?ptzcmd&amp;home</t>
    </r>
  </si>
  <si>
    <t>Moves camera to HOME</t>
  </si>
  <si>
    <t>Preset</t>
  </si>
  <si>
    <r>
      <t>http://</t>
    </r>
    <r>
      <rPr>
        <b/>
        <sz val="10"/>
        <rFont val="Arial"/>
      </rPr>
      <t>[camera ip]</t>
    </r>
    <r>
      <rPr>
        <sz val="10"/>
        <color rgb="FF000000"/>
        <rFont val="Arial"/>
      </rPr>
      <t>/cgi-bin/ptzctrl.cgi?ptzcmd&amp;</t>
    </r>
    <r>
      <rPr>
        <b/>
        <sz val="10"/>
        <rFont val="Arial"/>
      </rPr>
      <t>[action]</t>
    </r>
    <r>
      <rPr>
        <sz val="10"/>
        <color rgb="FF000000"/>
        <rFont val="Arial"/>
      </rPr>
      <t>&amp;</t>
    </r>
    <r>
      <rPr>
        <b/>
        <sz val="10"/>
        <rFont val="Arial"/>
      </rPr>
      <t>[position number]</t>
    </r>
  </si>
  <si>
    <t>posset</t>
  </si>
  <si>
    <t>position 'set'</t>
  </si>
  <si>
    <t>poscall</t>
  </si>
  <si>
    <t>position 'call'</t>
  </si>
  <si>
    <t>[position number]</t>
  </si>
  <si>
    <t>beginning of range 1</t>
  </si>
  <si>
    <t>range 1 from 0-89</t>
  </si>
  <si>
    <t>end of range 1</t>
  </si>
  <si>
    <t>beginning of range 2</t>
  </si>
  <si>
    <t>range 2 from 100-254</t>
  </si>
  <si>
    <t>end of range 2</t>
  </si>
  <si>
    <t>Direct Position Recall</t>
  </si>
  <si>
    <r>
      <t>http://</t>
    </r>
    <r>
      <rPr>
        <b/>
        <sz val="10"/>
        <rFont val="Arial"/>
      </rPr>
      <t>[camera ip]</t>
    </r>
    <r>
      <rPr>
        <sz val="10"/>
        <color rgb="FF000000"/>
        <rFont val="Arial"/>
      </rPr>
      <t>/cgi-bin/ptzctrl.cgi?ptzcmd&amp;</t>
    </r>
    <r>
      <rPr>
        <b/>
        <sz val="10"/>
        <rFont val="Arial"/>
      </rPr>
      <t>[mode]</t>
    </r>
    <r>
      <rPr>
        <sz val="10"/>
        <color rgb="FF000000"/>
        <rFont val="Arial"/>
      </rPr>
      <t>&amp;</t>
    </r>
    <r>
      <rPr>
        <b/>
        <sz val="10"/>
        <rFont val="Arial"/>
      </rPr>
      <t>[pan speed]</t>
    </r>
    <r>
      <rPr>
        <sz val="10"/>
        <color rgb="FF000000"/>
        <rFont val="Arial"/>
      </rPr>
      <t>&amp;</t>
    </r>
    <r>
      <rPr>
        <b/>
        <sz val="10"/>
        <rFont val="Arial"/>
      </rPr>
      <t>[tilt speed]</t>
    </r>
    <r>
      <rPr>
        <sz val="10"/>
        <color rgb="FF000000"/>
        <rFont val="Arial"/>
      </rPr>
      <t>&amp;</t>
    </r>
    <r>
      <rPr>
        <b/>
        <sz val="10"/>
        <rFont val="Arial"/>
      </rPr>
      <t>[pan position]</t>
    </r>
    <r>
      <rPr>
        <sz val="10"/>
        <color rgb="FF000000"/>
        <rFont val="Arial"/>
      </rPr>
      <t>&amp;</t>
    </r>
    <r>
      <rPr>
        <b/>
        <sz val="10"/>
        <rFont val="Arial"/>
      </rPr>
      <t>[tilt position]</t>
    </r>
  </si>
  <si>
    <t>[mode]</t>
  </si>
  <si>
    <t>Absolute Positioning</t>
  </si>
  <si>
    <t>rel</t>
  </si>
  <si>
    <t>Relative Positioning</t>
  </si>
  <si>
    <t>[pan position]</t>
  </si>
  <si>
    <t>0000 or FFFF</t>
  </si>
  <si>
    <t>home position</t>
  </si>
  <si>
    <t>first step pan right</t>
  </si>
  <si>
    <t>range from 0000 to 0990 (HEX)</t>
  </si>
  <si>
    <t>last step pan right</t>
  </si>
  <si>
    <t>FFFE</t>
  </si>
  <si>
    <t>first step pan left</t>
  </si>
  <si>
    <t>range from FFFF to F670 (HEX)</t>
  </si>
  <si>
    <t>last step pan left</t>
  </si>
  <si>
    <t>[tilt position]</t>
  </si>
  <si>
    <t>first step tilt up</t>
  </si>
  <si>
    <t>range from 0000 to 0510 (HEX)</t>
  </si>
  <si>
    <t>last step tilt up</t>
  </si>
  <si>
    <t>first step tilt down</t>
  </si>
  <si>
    <t>range from FFFF to FE51 (HEX)</t>
  </si>
  <si>
    <t>FE51</t>
  </si>
  <si>
    <t>last step tilt down</t>
  </si>
  <si>
    <t>Direct Zoom Recall</t>
  </si>
  <si>
    <r>
      <t>http://</t>
    </r>
    <r>
      <rPr>
        <b/>
        <sz val="10"/>
        <rFont val="Arial"/>
      </rPr>
      <t>[camera ip]</t>
    </r>
    <r>
      <rPr>
        <sz val="10"/>
        <color rgb="FF000000"/>
        <rFont val="Arial"/>
      </rPr>
      <t>/cgi-bin/ptzctrl.cgi?ptzcmd&amp;zoomto&amp;</t>
    </r>
    <r>
      <rPr>
        <b/>
        <sz val="10"/>
        <rFont val="Arial"/>
      </rPr>
      <t>[zoom speed]</t>
    </r>
    <r>
      <rPr>
        <sz val="10"/>
        <color rgb="FF000000"/>
        <rFont val="Arial"/>
      </rPr>
      <t>&amp;</t>
    </r>
    <r>
      <rPr>
        <b/>
        <sz val="10"/>
        <rFont val="Arial"/>
      </rPr>
      <t>[zoom position]</t>
    </r>
  </si>
  <si>
    <t>slowest zoom speed</t>
  </si>
  <si>
    <t>range from 0 - 7</t>
  </si>
  <si>
    <t>fastest zoom speed</t>
  </si>
  <si>
    <t>[zoom position]</t>
  </si>
  <si>
    <t>Full Wide</t>
  </si>
  <si>
    <t>range from 0 - 4000 (HEX)</t>
  </si>
  <si>
    <t>Full Tele</t>
  </si>
  <si>
    <t>Navigation</t>
  </si>
  <si>
    <t>OSD Access</t>
  </si>
  <si>
    <r>
      <t>http://</t>
    </r>
    <r>
      <rPr>
        <b/>
        <sz val="10"/>
        <rFont val="Arial"/>
      </rPr>
      <t>[camera ip]</t>
    </r>
    <r>
      <rPr>
        <sz val="10"/>
        <color rgb="FF000000"/>
        <rFont val="Arial"/>
      </rPr>
      <t>/cgi-bin/param.cgi?navigate_mode&amp;</t>
    </r>
    <r>
      <rPr>
        <b/>
        <sz val="10"/>
        <rFont val="Arial"/>
      </rPr>
      <t>[mode]</t>
    </r>
  </si>
  <si>
    <t>OSD</t>
  </si>
  <si>
    <t>Calls OSD Menu</t>
  </si>
  <si>
    <t>PTZ</t>
  </si>
  <si>
    <t>P/T/Z Control Mode</t>
  </si>
  <si>
    <t>OSD Menu Navigation</t>
  </si>
  <si>
    <r>
      <t>http://</t>
    </r>
    <r>
      <rPr>
        <b/>
        <sz val="10"/>
        <rFont val="Arial"/>
      </rPr>
      <t>[camera ip]</t>
    </r>
    <r>
      <rPr>
        <sz val="10"/>
        <color rgb="FF000000"/>
        <rFont val="Arial"/>
      </rPr>
      <t>/cgi-bin/ptzctrl.cgi?ptzcmd&amp;</t>
    </r>
    <r>
      <rPr>
        <b/>
        <sz val="10"/>
        <rFont val="Arial"/>
      </rPr>
      <t>[action]</t>
    </r>
  </si>
  <si>
    <t>moves menu 'up'</t>
  </si>
  <si>
    <t>moves menu 'down'</t>
  </si>
  <si>
    <t>enter</t>
  </si>
  <si>
    <t>Selects an OSD option</t>
  </si>
  <si>
    <t>return</t>
  </si>
  <si>
    <t>Returns to previous menu</t>
  </si>
  <si>
    <t>Image Adjustments</t>
  </si>
  <si>
    <t>Image Settings</t>
  </si>
  <si>
    <r>
      <t>http://</t>
    </r>
    <r>
      <rPr>
        <b/>
        <sz val="10"/>
        <rFont val="Arial"/>
      </rPr>
      <t>[camera ip]</t>
    </r>
    <r>
      <rPr>
        <sz val="10"/>
        <color rgb="FF000000"/>
        <rFont val="Arial"/>
      </rPr>
      <t>/cgi-bin/param.cgi?post_image_value&amp;</t>
    </r>
    <r>
      <rPr>
        <b/>
        <sz val="10"/>
        <rFont val="Arial"/>
      </rPr>
      <t>[mode]</t>
    </r>
    <r>
      <rPr>
        <sz val="10"/>
        <color rgb="FF000000"/>
        <rFont val="Arial"/>
      </rPr>
      <t>&amp;</t>
    </r>
    <r>
      <rPr>
        <b/>
        <sz val="10"/>
        <rFont val="Arial"/>
      </rPr>
      <t>[level]</t>
    </r>
  </si>
  <si>
    <t>bright</t>
  </si>
  <si>
    <t>adjust brightness</t>
  </si>
  <si>
    <t>saturation</t>
  </si>
  <si>
    <t>adjust saturation</t>
  </si>
  <si>
    <t>contrast</t>
  </si>
  <si>
    <t>adjust contrast</t>
  </si>
  <si>
    <t>sharpness</t>
  </si>
  <si>
    <t>adjust sharpness</t>
  </si>
  <si>
    <t>hue</t>
  </si>
  <si>
    <t>adjust hue</t>
  </si>
  <si>
    <t>[level]</t>
  </si>
  <si>
    <t>beginning of range</t>
  </si>
  <si>
    <t>ranges from 0 -14</t>
  </si>
  <si>
    <t>end of range</t>
  </si>
  <si>
    <t>Image Orientation</t>
  </si>
  <si>
    <r>
      <t>http://</t>
    </r>
    <r>
      <rPr>
        <b/>
        <sz val="10"/>
        <rFont val="Arial"/>
      </rPr>
      <t>[camera ip]</t>
    </r>
    <r>
      <rPr>
        <sz val="10"/>
        <color rgb="FF000000"/>
        <rFont val="Arial"/>
      </rPr>
      <t>/cgi-bin/param.cgi?post_image_value&amp;</t>
    </r>
    <r>
      <rPr>
        <b/>
        <sz val="10"/>
        <rFont val="Arial"/>
      </rPr>
      <t>[mode]</t>
    </r>
    <r>
      <rPr>
        <sz val="10"/>
        <color rgb="FF000000"/>
        <rFont val="Arial"/>
      </rPr>
      <t>&amp;</t>
    </r>
    <r>
      <rPr>
        <b/>
        <sz val="10"/>
        <rFont val="Arial"/>
      </rPr>
      <t>[state]</t>
    </r>
  </si>
  <si>
    <t>flip</t>
  </si>
  <si>
    <t>flipped image adjustments</t>
  </si>
  <si>
    <t>mirror</t>
  </si>
  <si>
    <t>mirrored image adjustments</t>
  </si>
  <si>
    <t>[state]</t>
  </si>
  <si>
    <t>flip / mirror</t>
  </si>
  <si>
    <t>default</t>
  </si>
  <si>
    <t>Default Image Settings</t>
  </si>
  <si>
    <r>
      <t>http://</t>
    </r>
    <r>
      <rPr>
        <b/>
        <sz val="10"/>
        <rFont val="Arial"/>
      </rPr>
      <t>[camera ip]</t>
    </r>
    <r>
      <rPr>
        <sz val="10"/>
        <color rgb="FF000000"/>
        <rFont val="Arial"/>
      </rPr>
      <t>/cgi-bin/param.cgi?get_image_default_conf</t>
    </r>
  </si>
  <si>
    <t>Defaults all image settings above</t>
  </si>
  <si>
    <t>JPG Snapshot</t>
  </si>
  <si>
    <t>Take Snapshot</t>
  </si>
  <si>
    <r>
      <t>http://</t>
    </r>
    <r>
      <rPr>
        <b/>
        <sz val="10"/>
        <rFont val="Arial"/>
      </rPr>
      <t>[camera ip]</t>
    </r>
    <r>
      <rPr>
        <sz val="10"/>
        <color rgb="FF000000"/>
        <rFont val="Arial"/>
      </rPr>
      <t>/cgi-bin/booth.cgi?0&amp;4&amp;</t>
    </r>
    <r>
      <rPr>
        <b/>
        <sz val="10"/>
        <rFont val="Arial"/>
      </rPr>
      <t>[delay]</t>
    </r>
    <r>
      <rPr>
        <sz val="10"/>
        <color rgb="FF000000"/>
        <rFont val="Arial"/>
      </rPr>
      <t>&amp;photo&amp;0</t>
    </r>
  </si>
  <si>
    <t>[delay]</t>
  </si>
  <si>
    <t>shortest delay</t>
  </si>
  <si>
    <t>delay in seconds 1 - 9</t>
  </si>
  <si>
    <t>longest delay</t>
  </si>
  <si>
    <t>Get Snapshot</t>
  </si>
  <si>
    <r>
      <t>http://</t>
    </r>
    <r>
      <rPr>
        <b/>
        <sz val="10"/>
        <rFont val="Arial"/>
      </rPr>
      <t>[camera ip]</t>
    </r>
    <r>
      <rPr>
        <sz val="10"/>
        <color rgb="FF000000"/>
        <rFont val="Arial"/>
      </rPr>
      <t>/photo</t>
    </r>
    <r>
      <rPr>
        <b/>
        <sz val="10"/>
        <rFont val="Arial"/>
      </rPr>
      <t>[num]</t>
    </r>
    <r>
      <rPr>
        <sz val="10"/>
        <color rgb="FF000000"/>
        <rFont val="Arial"/>
      </rPr>
      <t>.jpg</t>
    </r>
  </si>
  <si>
    <t>[num]</t>
  </si>
  <si>
    <t>Video Recording</t>
  </si>
  <si>
    <t>Take Video</t>
  </si>
  <si>
    <r>
      <t>http://</t>
    </r>
    <r>
      <rPr>
        <b/>
        <sz val="10"/>
        <rFont val="Arial"/>
      </rPr>
      <t>[camera ip]</t>
    </r>
    <r>
      <rPr>
        <sz val="10"/>
        <color rgb="FF000000"/>
        <rFont val="Arial"/>
      </rPr>
      <t>/cgi-bin/booth.cgi?0&amp;4&amp;</t>
    </r>
    <r>
      <rPr>
        <b/>
        <sz val="10"/>
        <rFont val="Arial"/>
      </rPr>
      <t>[delay]</t>
    </r>
    <r>
      <rPr>
        <sz val="10"/>
        <color rgb="FF000000"/>
        <rFont val="Arial"/>
      </rPr>
      <t>&amp;video&amp;</t>
    </r>
    <r>
      <rPr>
        <b/>
        <sz val="10"/>
        <rFont val="Arial"/>
      </rPr>
      <t>[length]</t>
    </r>
  </si>
  <si>
    <t>[length]</t>
  </si>
  <si>
    <t>shortest length</t>
  </si>
  <si>
    <t>length in seconds 1 - 10</t>
  </si>
  <si>
    <t>longest length</t>
  </si>
  <si>
    <t>Get Video</t>
  </si>
  <si>
    <r>
      <t>http://</t>
    </r>
    <r>
      <rPr>
        <b/>
        <sz val="10"/>
        <rFont val="Arial"/>
      </rPr>
      <t>[camera ip]</t>
    </r>
    <r>
      <rPr>
        <sz val="10"/>
        <color rgb="FF000000"/>
        <rFont val="Arial"/>
      </rPr>
      <t>/video</t>
    </r>
    <r>
      <rPr>
        <b/>
        <sz val="10"/>
        <rFont val="Arial"/>
      </rPr>
      <t>[num]</t>
    </r>
    <r>
      <rPr>
        <sz val="10"/>
        <color rgb="FF000000"/>
        <rFont val="Arial"/>
      </rPr>
      <t>.jpg</t>
    </r>
  </si>
  <si>
    <t>Inquiries</t>
  </si>
  <si>
    <t>Video</t>
  </si>
  <si>
    <r>
      <t>http://</t>
    </r>
    <r>
      <rPr>
        <b/>
        <sz val="10"/>
        <rFont val="Arial"/>
      </rPr>
      <t>[camera ip]</t>
    </r>
    <r>
      <rPr>
        <sz val="10"/>
        <color rgb="FF000000"/>
        <rFont val="Arial"/>
      </rPr>
      <t>/cgi-bin/param.cgi?get_media_video</t>
    </r>
  </si>
  <si>
    <t>Network Video Configuration</t>
  </si>
  <si>
    <t>Audio</t>
  </si>
  <si>
    <r>
      <t>http://</t>
    </r>
    <r>
      <rPr>
        <b/>
        <sz val="10"/>
        <rFont val="Arial"/>
      </rPr>
      <t>[camera ip]</t>
    </r>
    <r>
      <rPr>
        <sz val="10"/>
        <color rgb="FF000000"/>
        <rFont val="Arial"/>
      </rPr>
      <t>/cgi-bin/param.cgi?get_media_audio</t>
    </r>
  </si>
  <si>
    <t>Network Audio Configuration</t>
  </si>
  <si>
    <t>Network</t>
  </si>
  <si>
    <r>
      <t>http://</t>
    </r>
    <r>
      <rPr>
        <b/>
        <sz val="10"/>
        <rFont val="Arial"/>
      </rPr>
      <t>[camera ip]/</t>
    </r>
    <r>
      <rPr>
        <sz val="10"/>
        <color rgb="FF000000"/>
        <rFont val="Arial"/>
      </rPr>
      <t>cgi-bin/param.cgi?get_network_conf</t>
    </r>
  </si>
  <si>
    <t>Network Configuration</t>
  </si>
  <si>
    <t>Information</t>
  </si>
  <si>
    <r>
      <t>http://</t>
    </r>
    <r>
      <rPr>
        <b/>
        <sz val="10"/>
        <rFont val="Arial"/>
      </rPr>
      <t>[camera ip]</t>
    </r>
    <r>
      <rPr>
        <sz val="10"/>
        <color rgb="FF000000"/>
        <rFont val="Arial"/>
      </rPr>
      <t>/cgi-bin/param.cgi?get_device_conf</t>
    </r>
  </si>
  <si>
    <t>Camera Information</t>
  </si>
  <si>
    <t>Serial Number</t>
  </si>
  <si>
    <r>
      <t>http://</t>
    </r>
    <r>
      <rPr>
        <b/>
        <sz val="10"/>
        <rFont val="Arial"/>
      </rPr>
      <t>[camera ip]</t>
    </r>
    <r>
      <rPr>
        <sz val="10"/>
        <color rgb="FF000000"/>
        <rFont val="Arial"/>
      </rPr>
      <t>/cgi-bin/param.cgi?get_serial_number</t>
    </r>
  </si>
  <si>
    <t>Serial Number *Not always accurate</t>
  </si>
  <si>
    <t>Command Package</t>
  </si>
  <si>
    <t>Note</t>
  </si>
  <si>
    <t>ACK/Completion</t>
  </si>
  <si>
    <t>ACK</t>
  </si>
  <si>
    <t>90 4y FF</t>
  </si>
  <si>
    <t>Return when the command is accepted</t>
  </si>
  <si>
    <t>Completion</t>
  </si>
  <si>
    <t>90 5y FF</t>
  </si>
  <si>
    <t>Return when the command has been executed</t>
  </si>
  <si>
    <t>Error Messages</t>
  </si>
  <si>
    <t>Syntax Error</t>
  </si>
  <si>
    <t>90 60 02 FF</t>
  </si>
  <si>
    <t>Returned when the command format is different or when a command with illegal command parameters is accepted</t>
  </si>
  <si>
    <t>Command Buffer Full</t>
  </si>
  <si>
    <t>90 60 03 FF</t>
  </si>
  <si>
    <t>Indicates that two sockets are already being used(executing two commands) and the command could not be accepted when received</t>
  </si>
  <si>
    <t>Command Canceled</t>
  </si>
  <si>
    <t>90 6y 04 FF</t>
  </si>
  <si>
    <t>Returned when a command which is being executed in a socket specified by the cancel command is canceled. The completion message for the command is not returned</t>
  </si>
  <si>
    <t>No Socket</t>
  </si>
  <si>
    <t>90 6y 05 FF</t>
  </si>
  <si>
    <t>Returned when no command is executed in a socket specifild by the cancel command, or when an invalid socket number is specified</t>
  </si>
  <si>
    <t>Command Not Executable</t>
  </si>
  <si>
    <t>90 6y 41 FF</t>
  </si>
  <si>
    <t>Returned when a command canot be executed due to current conditions. For example, when commands controlling the focus manually are received during auto focus</t>
  </si>
  <si>
    <t>CAM_Zoom</t>
  </si>
  <si>
    <t>Stop</t>
  </si>
  <si>
    <t>81 01 04 07 00 FF</t>
  </si>
  <si>
    <t>Tele (Standard)</t>
  </si>
  <si>
    <t>81 01 04 07 02 FF</t>
  </si>
  <si>
    <t>Wide (Standard)</t>
  </si>
  <si>
    <t>81 01 04 07 03 FF</t>
  </si>
  <si>
    <t>Tele (Variable)</t>
  </si>
  <si>
    <t>81 01 04 07 2p FF</t>
  </si>
  <si>
    <t>p = 0(low) - 7(high)</t>
  </si>
  <si>
    <t>Wide (Variable)</t>
  </si>
  <si>
    <t>81 01 04 07 3p FF</t>
  </si>
  <si>
    <t>Direct</t>
  </si>
  <si>
    <t>81 01 04 47 p q r s FF</t>
  </si>
  <si>
    <t>pqrs: Zoom Position (04 00 00 00 is zoomed all the way in, 00 00 00 00 is zoomed all the way out)</t>
  </si>
  <si>
    <t>CAM_Focus</t>
  </si>
  <si>
    <t>81 01 04 08 00 FF</t>
  </si>
  <si>
    <t>Far (Standard)</t>
  </si>
  <si>
    <t>81 01 04 08 02 FF</t>
  </si>
  <si>
    <t>Near (Standard)</t>
  </si>
  <si>
    <t>81 01 04 08 03 FF</t>
  </si>
  <si>
    <t>Far (Variable)</t>
  </si>
  <si>
    <t>81 01 04 08 2p FF</t>
  </si>
  <si>
    <t>Near (Variable)</t>
  </si>
  <si>
    <t>81 01 04 08 3p FF</t>
  </si>
  <si>
    <t>81 01 04 48 0p 0q 0r 0s FF</t>
  </si>
  <si>
    <t>pqrs: Focus Position</t>
  </si>
  <si>
    <t>Auto Focus</t>
  </si>
  <si>
    <t>81 01 04 38 02 FF</t>
  </si>
  <si>
    <t>AF On/Off</t>
  </si>
  <si>
    <t>Manual Focus</t>
  </si>
  <si>
    <t>81 01 04 38 03 FF</t>
  </si>
  <si>
    <t>Auto/Manual</t>
  </si>
  <si>
    <t>81 01 04 38 10 FF</t>
  </si>
  <si>
    <t>81 0a 04 68 02 FF</t>
  </si>
  <si>
    <t>Prevents any other operation or command from adjusting the current focus state</t>
  </si>
  <si>
    <t>Focus Unlock</t>
  </si>
  <si>
    <t>81 0a 04 68 03 FF</t>
  </si>
  <si>
    <t>CAM_WB</t>
  </si>
  <si>
    <t>Auto</t>
  </si>
  <si>
    <t>81 01 04 35 00 FF</t>
  </si>
  <si>
    <t>Normal Auto</t>
  </si>
  <si>
    <t>Indoor Mode</t>
  </si>
  <si>
    <t>81 01 04 35 01 FF</t>
  </si>
  <si>
    <t>Indoor mode</t>
  </si>
  <si>
    <t>Outdoor Mode</t>
  </si>
  <si>
    <t>81 01 04 35 02 FF</t>
  </si>
  <si>
    <t>Outdoor mode</t>
  </si>
  <si>
    <t>OnePush Mode</t>
  </si>
  <si>
    <t>81 01 04 35 03 FF</t>
  </si>
  <si>
    <t>One Push WB mode</t>
  </si>
  <si>
    <t>Manual</t>
  </si>
  <si>
    <t>81 01 04 35 05 FF</t>
  </si>
  <si>
    <t>Manual Control mode</t>
  </si>
  <si>
    <t>OnePush Trigger</t>
  </si>
  <si>
    <t>81 01 04 10 05 FF</t>
  </si>
  <si>
    <t>One Push WB Trigger</t>
  </si>
  <si>
    <t>CAM_RGain</t>
  </si>
  <si>
    <t>Reset</t>
  </si>
  <si>
    <t>81 01 04 03 00 FF</t>
  </si>
  <si>
    <t>Manual Control of R Gain</t>
  </si>
  <si>
    <t>81 01 04 03 02 FF</t>
  </si>
  <si>
    <t>81 01 04 03 03 FF</t>
  </si>
  <si>
    <t>81 01 04 43 00 00 0p 0q FF</t>
  </si>
  <si>
    <t>pq: R Gain</t>
  </si>
  <si>
    <t>CAM_BGain</t>
  </si>
  <si>
    <t>81 01 04 04 00 FF</t>
  </si>
  <si>
    <t>Manual Control of B Gain</t>
  </si>
  <si>
    <t>81 01 04 04 02 FF</t>
  </si>
  <si>
    <t>81 01 04 04 03 FF</t>
  </si>
  <si>
    <t>81 01 04 44 00 00 0p 0q FF</t>
  </si>
  <si>
    <t>pq: B Gain</t>
  </si>
  <si>
    <t>CAM_AE</t>
  </si>
  <si>
    <t>Full Auto</t>
  </si>
  <si>
    <t>81 01 04 39 00 FF</t>
  </si>
  <si>
    <t>Automatic Exposure mode</t>
  </si>
  <si>
    <t>81 01 04 39 03 FF</t>
  </si>
  <si>
    <t>Shutter Priority</t>
  </si>
  <si>
    <t>81 01 04 39 0A FF</t>
  </si>
  <si>
    <t>Shutter Priority Automatic Exposure mode</t>
  </si>
  <si>
    <t>Iris Priority</t>
  </si>
  <si>
    <t>81 01 04 39 0B FF</t>
  </si>
  <si>
    <t>Iris Priority Automatic Exposure mode</t>
  </si>
  <si>
    <t>Bright</t>
  </si>
  <si>
    <t>81 01 04 39 0D FF</t>
  </si>
  <si>
    <t>Bright Mode(Manual control)</t>
  </si>
  <si>
    <t>CAM_Iris</t>
  </si>
  <si>
    <t>81 01 04 0B 00 FF</t>
  </si>
  <si>
    <t>Iris Setting</t>
  </si>
  <si>
    <t>81 01 04 0B 02 FF</t>
  </si>
  <si>
    <t>81 01 04 0B 03 FF</t>
  </si>
  <si>
    <t>81 01 04 4B 00 00 0p 0q FF</t>
  </si>
  <si>
    <t>pq: Iris Position (00 - 0C)</t>
  </si>
  <si>
    <t>CAM_Shutter</t>
  </si>
  <si>
    <t>81 01 04 0A 00 FF</t>
  </si>
  <si>
    <t>Default Shutter setting</t>
  </si>
  <si>
    <t>81 01 04 0A 02 FF</t>
  </si>
  <si>
    <t>81 01 04 0A 03 FF</t>
  </si>
  <si>
    <t>81 01 04 4A 00 00 0p 0q FF</t>
  </si>
  <si>
    <t>pq: Shutter Position</t>
  </si>
  <si>
    <t>CAM_Backlight</t>
  </si>
  <si>
    <t>On</t>
  </si>
  <si>
    <t>81 01 04 33 02 FF</t>
  </si>
  <si>
    <t>Back Light Compensation On/Off</t>
  </si>
  <si>
    <t>Off</t>
  </si>
  <si>
    <t>81 01 04 33 03 FF</t>
  </si>
  <si>
    <t>CAM_Flicker</t>
  </si>
  <si>
    <t>-</t>
  </si>
  <si>
    <t>81 01 04 23 0p FF</t>
  </si>
  <si>
    <t>p: Flicker Settings - (0: Off, 1: 50Hz, 2: 60Hz)</t>
  </si>
  <si>
    <t>CAM_PictureEffect</t>
  </si>
  <si>
    <t>81 01 04 63 00 FF</t>
  </si>
  <si>
    <t>Picture Effect Setting</t>
  </si>
  <si>
    <t>B&amp;W</t>
  </si>
  <si>
    <t>81 01 04 63 04 FF</t>
  </si>
  <si>
    <t>CAM_Memory</t>
  </si>
  <si>
    <t>81 01 04 3F 00 pp FF</t>
  </si>
  <si>
    <t>pp: Memory Number(=0 to 127)</t>
  </si>
  <si>
    <t>Set</t>
  </si>
  <si>
    <t>81 01 04 3F 01 pp FF</t>
  </si>
  <si>
    <t>Recall</t>
  </si>
  <si>
    <t>81 01 04 3F 02 pp FF</t>
  </si>
  <si>
    <t>Preset Recall Speed</t>
  </si>
  <si>
    <t>Preset Speed</t>
  </si>
  <si>
    <t xml:space="preserve">81 01 06 01 pp FF                                </t>
  </si>
  <si>
    <t>p is speed grade,the values are (0x1~0x18）</t>
  </si>
  <si>
    <t>CAM_LR_Reverse</t>
  </si>
  <si>
    <t>81 01 04 61 02 FF</t>
  </si>
  <si>
    <t>Image Flip Horizontal On/Off</t>
  </si>
  <si>
    <t>81 01 04 61 03 FF</t>
  </si>
  <si>
    <t>CAM_PictureFlip</t>
  </si>
  <si>
    <t>81 01 04 66 02 FF</t>
  </si>
  <si>
    <t>Image Flip Vertical On/Off</t>
  </si>
  <si>
    <t>81 01 04 66 03 FF</t>
  </si>
  <si>
    <t>Pan_TiltDrive</t>
  </si>
  <si>
    <t>81 01 06 01 VV WW 03 01 FF</t>
  </si>
  <si>
    <t>81 01 06 01 VV WW 03 02 FF</t>
  </si>
  <si>
    <t>81 01 06 01 VV WW 01 03 FF</t>
  </si>
  <si>
    <t>81 01 06 01 VV WW 02 03 FF</t>
  </si>
  <si>
    <t>UpLeft</t>
  </si>
  <si>
    <t>81 01 06 01 VV WW 01 01 FF</t>
  </si>
  <si>
    <t>UpRight</t>
  </si>
  <si>
    <t>81 01 06 01 VV WW 02 01 FF</t>
  </si>
  <si>
    <t>VV: Pan speed 0x01 (low speed) to 0x18 (high speed)</t>
  </si>
  <si>
    <t>DownLeft</t>
  </si>
  <si>
    <t>81 01 06 01 VV WW 01 02 FF</t>
  </si>
  <si>
    <t>WW: Tilt speed 0x01 (low speed) to 0x14 (high speed)</t>
  </si>
  <si>
    <t>DownRight</t>
  </si>
  <si>
    <t>81 01 06 01 VV WW 02 02 FF</t>
  </si>
  <si>
    <t>81 01 06 01 VV WW 03 03 FF</t>
  </si>
  <si>
    <t>AbsolutePosition</t>
  </si>
  <si>
    <t>81 01 06 02 VV WW 0Y 0Y 0Y 0Y 0Z 0Z 0Z 0Z FF</t>
  </si>
  <si>
    <t>YYYY: Pan Position ZZZZ: Tilt Position</t>
  </si>
  <si>
    <t>RelativePosition</t>
  </si>
  <si>
    <t>81 01 06 03 VV WW 0Y 0Y 0Y 0Y 0Z 0Z 0Z 0Z FF</t>
  </si>
  <si>
    <t>Home</t>
  </si>
  <si>
    <t>81 01 06 04 FF</t>
  </si>
  <si>
    <t>81 01 06 05 FF</t>
  </si>
  <si>
    <t>CAM_Brightness</t>
  </si>
  <si>
    <t>81 01 04 A1 00 00 0p 0q FF</t>
  </si>
  <si>
    <t>pq: Brightness Position</t>
  </si>
  <si>
    <t>CAM_Contrast</t>
  </si>
  <si>
    <t>81 01 04 A2 00 00 0p 0q FF</t>
  </si>
  <si>
    <t>pq: Contrast Position</t>
  </si>
  <si>
    <t>CAM_Flip</t>
  </si>
  <si>
    <t>81 01 04 A4 00 FF</t>
  </si>
  <si>
    <t>Single Command For Video Flip</t>
  </si>
  <si>
    <t>Flip-H</t>
  </si>
  <si>
    <t>81 01 04 A4 01 FF</t>
  </si>
  <si>
    <t>Flip-V</t>
  </si>
  <si>
    <t>81 01 04 A4 02 FF</t>
  </si>
  <si>
    <t>Flip-HV</t>
  </si>
  <si>
    <t>81 01 04 A4 03 FF</t>
  </si>
  <si>
    <t>CAM_SettingSave</t>
  </si>
  <si>
    <t>Save</t>
  </si>
  <si>
    <t>81 01 04 A5 10 FF</t>
  </si>
  <si>
    <t>Save Current Setting</t>
  </si>
  <si>
    <t>CAM_AWBSensitivity</t>
  </si>
  <si>
    <t>High</t>
  </si>
  <si>
    <t>81 01 04 A9 00 FF</t>
  </si>
  <si>
    <t>Normal</t>
  </si>
  <si>
    <t>81 01 04 A9 01 FF</t>
  </si>
  <si>
    <t>Low</t>
  </si>
  <si>
    <t>81 01 04 A9 02 FF</t>
  </si>
  <si>
    <t>CAM_AFZone</t>
  </si>
  <si>
    <t>Top</t>
  </si>
  <si>
    <t>81 01 04 AA 00 FF</t>
  </si>
  <si>
    <t>AF Zone weight select</t>
  </si>
  <si>
    <t>Center</t>
  </si>
  <si>
    <t>81 01 04 AA 01 FF</t>
  </si>
  <si>
    <t>Bottom</t>
  </si>
  <si>
    <t>81 01 04 AA 02 FF</t>
  </si>
  <si>
    <t>CAM_ColorHue</t>
  </si>
  <si>
    <t>81 01 04 4F 00 00 00 0p FF</t>
  </si>
  <si>
    <t>p: Color Hue setting 0h (− 14 dgrees) to Eh ( +14 degrees)</t>
  </si>
  <si>
    <t>OSD_Control</t>
  </si>
  <si>
    <t>Open / Close</t>
  </si>
  <si>
    <t>81 01 04 3F 02 5F FF</t>
  </si>
  <si>
    <t>Navigate Up</t>
  </si>
  <si>
    <t>81 01 06 01 0E 0E 03 01 FF</t>
  </si>
  <si>
    <t>Navigate Down</t>
  </si>
  <si>
    <t>81 01 06 01 0E 0E 03 02 FF</t>
  </si>
  <si>
    <t>Navigate Left</t>
  </si>
  <si>
    <t>81 01 06 01 0E 0E 01 03 FF</t>
  </si>
  <si>
    <t>Navigate Right</t>
  </si>
  <si>
    <t>81 01 06 01 0E 0E 02 03 FF</t>
  </si>
  <si>
    <t>Enter</t>
  </si>
  <si>
    <t>81 01 06 06 05 FF</t>
  </si>
  <si>
    <t>Return</t>
  </si>
  <si>
    <t>81 01 06 06 04 FF</t>
  </si>
  <si>
    <t>Return Package</t>
  </si>
  <si>
    <t>CAM_ZoomPosInq</t>
  </si>
  <si>
    <t>81 09 04 47 FF</t>
  </si>
  <si>
    <t>90 50 0p 0q 0r 0s FF</t>
  </si>
  <si>
    <t>pqrs: Zoom Position</t>
  </si>
  <si>
    <t>CAM_FocusAFModeInq</t>
  </si>
  <si>
    <t>81 09 04 38 FF</t>
  </si>
  <si>
    <t>90 50 02 FF</t>
  </si>
  <si>
    <t>90 50 03 FF</t>
  </si>
  <si>
    <t>CAM_FocusPosInq</t>
  </si>
  <si>
    <t>81 09 04 48 FF</t>
  </si>
  <si>
    <t>CAM_WBModeInq</t>
  </si>
  <si>
    <t>81 09 04 35 FF</t>
  </si>
  <si>
    <t>90 50 00 FF</t>
  </si>
  <si>
    <t>90 50 01 FF</t>
  </si>
  <si>
    <t>OnePush mode</t>
  </si>
  <si>
    <t>90 50 05 FF</t>
  </si>
  <si>
    <t>CAM_RGainInq</t>
  </si>
  <si>
    <t>81 09 04 43 FF</t>
  </si>
  <si>
    <t>90 50 00 00 0p 0q FF</t>
  </si>
  <si>
    <t>CAM_BGainInq</t>
  </si>
  <si>
    <t>81 09 04 44 FF</t>
  </si>
  <si>
    <t>CAM_AEModeInq</t>
  </si>
  <si>
    <t>81 09 04 39 FF</t>
  </si>
  <si>
    <t>90 50 0A FF</t>
  </si>
  <si>
    <t>Shutter priority (SAE)</t>
  </si>
  <si>
    <t>90 50 0B FF</t>
  </si>
  <si>
    <t>Iris priority (AAE)</t>
  </si>
  <si>
    <t>90 50 0D FF</t>
  </si>
  <si>
    <t>CAM_ShutterPosInq</t>
  </si>
  <si>
    <t>81 09 04 4A FF</t>
  </si>
  <si>
    <t>90 50 0p 0q FF</t>
  </si>
  <si>
    <t>CAM_IrisPosInq</t>
  </si>
  <si>
    <t>81 09 04 4B FF</t>
  </si>
  <si>
    <t>pq: Iris Position</t>
  </si>
  <si>
    <t>CAM_BrightPosInq</t>
  </si>
  <si>
    <t>81 09 04 4D FF</t>
  </si>
  <si>
    <t>pq: Bright Position</t>
  </si>
  <si>
    <t>CAM_ExpCompModeInq</t>
  </si>
  <si>
    <t>81 09 04 3E FF</t>
  </si>
  <si>
    <t>CAM_ExpCompPosInq</t>
  </si>
  <si>
    <t>81 09 04 4E FF</t>
  </si>
  <si>
    <t>pq: ExpComp Position</t>
  </si>
  <si>
    <t>CAM_BacklightModeInq</t>
  </si>
  <si>
    <t>81 09 04 33 FF</t>
  </si>
  <si>
    <t>CAM_Noise2DModeInq</t>
  </si>
  <si>
    <t>81 09 04 50 FF</t>
  </si>
  <si>
    <t>Auto Noise 2D</t>
  </si>
  <si>
    <t>Manual Noise 2D</t>
  </si>
  <si>
    <t>CAM_Noise2DLevel</t>
  </si>
  <si>
    <t>81 09 04 53 FF</t>
  </si>
  <si>
    <t>90 50 0p FF</t>
  </si>
  <si>
    <t>Noise Reduction (2D) p: 0 to 5</t>
  </si>
  <si>
    <t>CAM_Noise3DLevel</t>
  </si>
  <si>
    <t>81 09 04 54 FF</t>
  </si>
  <si>
    <t>Noise Reduction (3D) p: 0 to 8</t>
  </si>
  <si>
    <t>CAM_FlickerModeInq</t>
  </si>
  <si>
    <t>81 09 04 55 FF</t>
  </si>
  <si>
    <t>p: Flicker Settings(0: OFF, 1: 50Hz, 2: 60Hz)</t>
  </si>
  <si>
    <t>CAM_ApertureModeInq (Sharpness)</t>
  </si>
  <si>
    <t>81 09 04 05 FF</t>
  </si>
  <si>
    <t>Auto Sharpness</t>
  </si>
  <si>
    <t>Manual Sharpness</t>
  </si>
  <si>
    <t>CAM_ApertureInq (Sharpness)</t>
  </si>
  <si>
    <t>81 09 04 42 FF</t>
  </si>
  <si>
    <t>pq: Aperture Gain</t>
  </si>
  <si>
    <t>CAM_PictureEffectModeInq</t>
  </si>
  <si>
    <t>81 09 04 63 FF</t>
  </si>
  <si>
    <t>90 50 04 FF</t>
  </si>
  <si>
    <t>CAM_LR_ReverseInq</t>
  </si>
  <si>
    <t>81 09 04 61 FF</t>
  </si>
  <si>
    <t>CAM_PictureFlipInq</t>
  </si>
  <si>
    <t>81 09 04 66 FF</t>
  </si>
  <si>
    <t>CAM_ColorGainInq</t>
  </si>
  <si>
    <t>81 09 04 49 FF</t>
  </si>
  <si>
    <t>90 50 00 00 00 0p FF</t>
  </si>
  <si>
    <t xml:space="preserve">p: Color Gain setting 0h (60%) to Eh (200%) </t>
  </si>
  <si>
    <t>CAM_PanTiltPosInq</t>
  </si>
  <si>
    <t>81 09 06 12 FF</t>
  </si>
  <si>
    <t>90 50 0w 0w 0w 0w</t>
  </si>
  <si>
    <t>wwww: Pan Position</t>
  </si>
  <si>
    <t>0z 0z 0z 0z FF</t>
  </si>
  <si>
    <t>zzzz: Tilt Position</t>
  </si>
  <si>
    <t>CAM_GainLimitInq</t>
  </si>
  <si>
    <t>81 09 04 2C FF</t>
  </si>
  <si>
    <t>90 50 0q FF</t>
  </si>
  <si>
    <t>p: Gain Limit</t>
  </si>
  <si>
    <t>CAM_AFSensitivityInq</t>
  </si>
  <si>
    <t>81 09 04 58 FF</t>
  </si>
  <si>
    <t>CAM_BrightnessInq</t>
  </si>
  <si>
    <t>81 09 04 A1 FF</t>
  </si>
  <si>
    <t>CAM_ContrastInq</t>
  </si>
  <si>
    <t>81 09 04 A2 FF</t>
  </si>
  <si>
    <t>CAM_FlipInq</t>
  </si>
  <si>
    <t>81 09 04 A4 FF</t>
  </si>
  <si>
    <t>81 09 04 AA FF</t>
  </si>
  <si>
    <t>CAM_ColorHueInq</t>
  </si>
  <si>
    <t>81 09 04 4F FF</t>
  </si>
  <si>
    <t>p: Color Hue setting 0h (− 14 dgrees) to Eh ( +14 degrees</t>
  </si>
  <si>
    <t>CAM_AWBSensitivityInq</t>
  </si>
  <si>
    <t>81 09 04 A9 FF</t>
  </si>
  <si>
    <t>192.168.100.88</t>
  </si>
  <si>
    <t>CAVE-TEK Pan &amp; Tilt Angle to HEX Calculator</t>
  </si>
  <si>
    <t>CAVE-TEK Zoom Level to HEX Calculator</t>
  </si>
  <si>
    <t>A01</t>
    <phoneticPr fontId="25" type="noConversion"/>
  </si>
  <si>
    <t>S12+</t>
    <phoneticPr fontId="25" type="noConversion"/>
  </si>
  <si>
    <t>P20</t>
    <phoneticPr fontId="25" type="noConversion"/>
  </si>
  <si>
    <t>P30</t>
    <phoneticPr fontId="25" type="noConversion"/>
  </si>
  <si>
    <t>CAVE-TEK HTTP-CGI Control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</si>
</sst>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76" formatCode="000.0"/>
    <numFmt numFmtId="177" formatCode="0000"/>
    <numFmt numFmtId="178" formatCode="00000"/>
    <numFmt numFmtId="179" formatCode="00.0"/>
    <numFmt numFmtId="180" formatCode="00"/>
  </numFmts>
  <fonts count="27" x14ac:knownFonts="1">
    <font>
      <sz val="10"/>
      <color rgb="FF000000"/>
      <name val="Arial"/>
    </font>
    <font>
      <sz val="12"/>
      <name val="Arial"/>
    </font>
    <font>
      <b/>
      <sz val="12"/>
      <name val="Arial"/>
    </font>
    <font>
      <sz val="10"/>
      <name val="Arial"/>
    </font>
    <font>
      <i/>
      <sz val="8"/>
      <name val="Arial"/>
    </font>
    <font>
      <b/>
      <sz val="12"/>
      <color rgb="FFC9DAF8"/>
      <name val="Arial"/>
    </font>
    <font>
      <b/>
      <sz val="10"/>
      <name val="Arial"/>
    </font>
    <font>
      <sz val="12"/>
      <color rgb="FFFFFFFF"/>
      <name val="Arial"/>
    </font>
    <font>
      <b/>
      <sz val="10"/>
      <name val="Arial"/>
    </font>
    <font>
      <sz val="10"/>
      <color rgb="FFFFFFFF"/>
      <name val="Arial"/>
    </font>
    <font>
      <sz val="10"/>
      <name val="Arial"/>
    </font>
    <font>
      <strike/>
      <sz val="10"/>
      <name val="Arial"/>
    </font>
    <font>
      <b/>
      <sz val="12"/>
      <color rgb="FFC9DAF8"/>
      <name val="Arial"/>
    </font>
    <font>
      <sz val="12"/>
      <name val="Arial"/>
    </font>
    <font>
      <sz val="10"/>
      <color rgb="FFFFFFFF"/>
      <name val="Arial"/>
    </font>
    <font>
      <u/>
      <sz val="10"/>
      <color rgb="FFFFFFFF"/>
      <name val="Arial"/>
    </font>
    <font>
      <b/>
      <sz val="14"/>
      <name val="Arial"/>
    </font>
    <font>
      <b/>
      <sz val="10"/>
      <name val="Arial"/>
    </font>
    <font>
      <i/>
      <sz val="10"/>
      <name val="Arial"/>
    </font>
    <font>
      <b/>
      <sz val="11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1"/>
      <color rgb="FF000000"/>
      <name val="Arial"/>
    </font>
    <font>
      <sz val="10"/>
      <color rgb="FFFFFFFF"/>
      <name val="Arial"/>
    </font>
    <font>
      <sz val="10"/>
      <color rgb="FF000000"/>
      <name val="Arial"/>
    </font>
    <font>
      <sz val="9"/>
      <name val="細明體"/>
      <family val="3"/>
      <charset val="136"/>
    </font>
    <font>
      <b/>
      <sz val="12"/>
      <color rgb="FFC9DAF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6D9EEB"/>
        <bgColor rgb="FF6D9EEB"/>
      </patternFill>
    </fill>
    <fill>
      <patternFill patternType="solid">
        <fgColor rgb="FFA4C2F4"/>
        <bgColor rgb="FFA4C2F4"/>
      </patternFill>
    </fill>
    <fill>
      <patternFill patternType="solid">
        <fgColor rgb="FFC9DAF8"/>
        <bgColor rgb="FFC9DAF8"/>
      </patternFill>
    </fill>
    <fill>
      <patternFill patternType="solid">
        <fgColor rgb="FFFFFFFF"/>
        <bgColor rgb="FFFFFFFF"/>
      </patternFill>
    </fill>
    <fill>
      <patternFill patternType="solid">
        <fgColor rgb="FF434343"/>
        <bgColor rgb="FF434343"/>
      </patternFill>
    </fill>
    <fill>
      <patternFill patternType="solid">
        <fgColor rgb="FFCCCCCC"/>
        <bgColor rgb="FFCCCCCC"/>
      </patternFill>
    </fill>
    <fill>
      <patternFill patternType="solid">
        <fgColor rgb="FFD9D9D9"/>
        <bgColor rgb="FFD9D9D9"/>
      </patternFill>
    </fill>
  </fills>
  <borders count="12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176" fontId="1" fillId="5" borderId="2" xfId="0" applyNumberFormat="1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1" fillId="5" borderId="2" xfId="0" applyFont="1" applyFill="1" applyBorder="1" applyAlignment="1">
      <alignment horizontal="center"/>
    </xf>
    <xf numFmtId="178" fontId="7" fillId="2" borderId="0" xfId="0" applyNumberFormat="1" applyFont="1" applyFill="1" applyAlignment="1">
      <alignment horizontal="center"/>
    </xf>
    <xf numFmtId="177" fontId="7" fillId="2" borderId="0" xfId="0" applyNumberFormat="1" applyFont="1" applyFill="1" applyAlignment="1">
      <alignment horizontal="center"/>
    </xf>
    <xf numFmtId="179" fontId="1" fillId="5" borderId="2" xfId="0" applyNumberFormat="1" applyFont="1" applyFill="1" applyBorder="1" applyAlignment="1">
      <alignment horizontal="center"/>
    </xf>
    <xf numFmtId="180" fontId="1" fillId="5" borderId="2" xfId="0" applyNumberFormat="1" applyFont="1" applyFill="1" applyBorder="1" applyAlignment="1">
      <alignment horizontal="center"/>
    </xf>
    <xf numFmtId="1" fontId="1" fillId="5" borderId="2" xfId="0" applyNumberFormat="1" applyFont="1" applyFill="1" applyBorder="1" applyAlignment="1">
      <alignment horizontal="center"/>
    </xf>
    <xf numFmtId="0" fontId="10" fillId="2" borderId="0" xfId="0" applyFont="1" applyFill="1"/>
    <xf numFmtId="0" fontId="10" fillId="2" borderId="11" xfId="0" applyFont="1" applyFill="1" applyBorder="1"/>
    <xf numFmtId="0" fontId="11" fillId="2" borderId="0" xfId="0" applyFont="1" applyFill="1"/>
    <xf numFmtId="0" fontId="11" fillId="2" borderId="11" xfId="0" applyFont="1" applyFill="1" applyBorder="1"/>
    <xf numFmtId="0" fontId="12" fillId="2" borderId="6" xfId="0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0" fontId="13" fillId="2" borderId="8" xfId="0" applyFont="1" applyFill="1" applyBorder="1" applyAlignment="1">
      <alignment horizontal="center"/>
    </xf>
    <xf numFmtId="0" fontId="12" fillId="2" borderId="11" xfId="0" applyFont="1" applyFill="1" applyBorder="1" applyAlignment="1">
      <alignment horizontal="center"/>
    </xf>
    <xf numFmtId="0" fontId="13" fillId="5" borderId="8" xfId="0" applyFont="1" applyFill="1" applyBorder="1" applyAlignment="1">
      <alignment horizontal="center"/>
    </xf>
    <xf numFmtId="0" fontId="15" fillId="2" borderId="0" xfId="0" applyFont="1" applyFill="1" applyAlignment="1">
      <alignment horizontal="right"/>
    </xf>
    <xf numFmtId="0" fontId="10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left"/>
    </xf>
    <xf numFmtId="0" fontId="3" fillId="0" borderId="0" xfId="0" applyFont="1"/>
    <xf numFmtId="0" fontId="17" fillId="4" borderId="7" xfId="0" applyFont="1" applyFill="1" applyBorder="1" applyAlignment="1">
      <alignment horizontal="center"/>
    </xf>
    <xf numFmtId="0" fontId="10" fillId="5" borderId="0" xfId="0" applyFont="1" applyFill="1"/>
    <xf numFmtId="0" fontId="17" fillId="5" borderId="0" xfId="0" applyFont="1" applyFill="1"/>
    <xf numFmtId="0" fontId="10" fillId="5" borderId="0" xfId="0" applyFont="1" applyFill="1" applyAlignment="1">
      <alignment horizontal="center"/>
    </xf>
    <xf numFmtId="0" fontId="18" fillId="5" borderId="0" xfId="0" applyFont="1" applyFill="1"/>
    <xf numFmtId="0" fontId="19" fillId="8" borderId="4" xfId="0" applyFont="1" applyFill="1" applyBorder="1" applyAlignment="1">
      <alignment horizontal="center"/>
    </xf>
    <xf numFmtId="0" fontId="19" fillId="8" borderId="1" xfId="0" applyFont="1" applyFill="1" applyBorder="1" applyAlignment="1">
      <alignment horizontal="center"/>
    </xf>
    <xf numFmtId="0" fontId="19" fillId="8" borderId="1" xfId="0" applyFont="1" applyFill="1" applyBorder="1"/>
    <xf numFmtId="0" fontId="19" fillId="8" borderId="10" xfId="0" applyFont="1" applyFill="1" applyBorder="1" applyAlignment="1">
      <alignment horizontal="center"/>
    </xf>
    <xf numFmtId="0" fontId="20" fillId="0" borderId="0" xfId="0" applyFont="1" applyAlignment="1">
      <alignment horizontal="center" vertical="top"/>
    </xf>
    <xf numFmtId="0" fontId="10" fillId="0" borderId="3" xfId="0" applyFont="1" applyBorder="1"/>
    <xf numFmtId="0" fontId="17" fillId="0" borderId="0" xfId="0" applyFont="1"/>
    <xf numFmtId="0" fontId="10" fillId="0" borderId="0" xfId="0" applyFont="1" applyAlignment="1">
      <alignment horizontal="center"/>
    </xf>
    <xf numFmtId="0" fontId="10" fillId="0" borderId="0" xfId="0" applyFont="1"/>
    <xf numFmtId="0" fontId="21" fillId="6" borderId="0" xfId="0" applyFont="1" applyFill="1"/>
    <xf numFmtId="0" fontId="20" fillId="0" borderId="0" xfId="0" applyFont="1" applyAlignment="1">
      <alignment horizontal="center"/>
    </xf>
    <xf numFmtId="177" fontId="10" fillId="0" borderId="0" xfId="0" applyNumberFormat="1" applyFont="1" applyAlignment="1">
      <alignment horizontal="center"/>
    </xf>
    <xf numFmtId="0" fontId="10" fillId="0" borderId="11" xfId="0" applyFont="1" applyBorder="1" applyAlignment="1">
      <alignment vertical="top"/>
    </xf>
    <xf numFmtId="0" fontId="17" fillId="0" borderId="0" xfId="0" applyFont="1" applyAlignment="1">
      <alignment horizontal="center"/>
    </xf>
    <xf numFmtId="0" fontId="22" fillId="0" borderId="0" xfId="0" applyFont="1"/>
    <xf numFmtId="0" fontId="6" fillId="9" borderId="0" xfId="0" applyFont="1" applyFill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2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6" xfId="0" applyFont="1" applyBorder="1" applyAlignment="1">
      <alignment vertical="center"/>
    </xf>
    <xf numFmtId="0" fontId="21" fillId="6" borderId="6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8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6" fillId="9" borderId="0" xfId="0" applyFont="1" applyFill="1" applyAlignment="1">
      <alignment horizontal="left" vertical="center"/>
    </xf>
    <xf numFmtId="0" fontId="3" fillId="6" borderId="2" xfId="0" applyFont="1" applyFill="1" applyBorder="1" applyAlignment="1">
      <alignment horizontal="left" vertical="center"/>
    </xf>
    <xf numFmtId="49" fontId="14" fillId="2" borderId="0" xfId="0" applyNumberFormat="1" applyFont="1" applyFill="1" applyAlignment="1">
      <alignment horizontal="left"/>
    </xf>
    <xf numFmtId="0" fontId="0" fillId="0" borderId="0" xfId="0"/>
    <xf numFmtId="0" fontId="8" fillId="4" borderId="0" xfId="0" applyFont="1" applyFill="1" applyAlignment="1">
      <alignment horizontal="center"/>
    </xf>
    <xf numFmtId="0" fontId="14" fillId="2" borderId="0" xfId="0" applyFont="1" applyFill="1" applyAlignment="1">
      <alignment horizontal="left"/>
    </xf>
    <xf numFmtId="0" fontId="14" fillId="7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4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3" fillId="0" borderId="7" xfId="0" applyFont="1" applyBorder="1" applyAlignment="1">
      <alignment horizontal="left" vertical="center"/>
    </xf>
    <xf numFmtId="0" fontId="3" fillId="0" borderId="5" xfId="0" applyFont="1" applyBorder="1"/>
    <xf numFmtId="0" fontId="3" fillId="0" borderId="9" xfId="0" applyFont="1" applyBorder="1"/>
    <xf numFmtId="0" fontId="3" fillId="0" borderId="5" xfId="0" applyFont="1" applyBorder="1" applyAlignment="1">
      <alignment horizontal="left" vertical="center"/>
    </xf>
    <xf numFmtId="0" fontId="24" fillId="6" borderId="7" xfId="0" applyFont="1" applyFill="1" applyBorder="1" applyAlignment="1">
      <alignment horizontal="left" vertical="center"/>
    </xf>
    <xf numFmtId="0" fontId="3" fillId="0" borderId="7" xfId="0" applyFont="1" applyBorder="1" applyAlignment="1">
      <alignment horizontal="left" vertical="center" wrapText="1"/>
    </xf>
    <xf numFmtId="0" fontId="3" fillId="6" borderId="7" xfId="0" applyFont="1" applyFill="1" applyBorder="1" applyAlignment="1">
      <alignment horizontal="left" vertical="center"/>
    </xf>
    <xf numFmtId="0" fontId="20" fillId="0" borderId="0" xfId="0" applyFont="1" applyAlignment="1">
      <alignment horizontal="center" vertical="top"/>
    </xf>
    <xf numFmtId="0" fontId="16" fillId="5" borderId="0" xfId="0" applyFont="1" applyFill="1" applyAlignment="1">
      <alignment horizontal="center"/>
    </xf>
    <xf numFmtId="0" fontId="17" fillId="0" borderId="0" xfId="0" applyFont="1" applyAlignment="1">
      <alignment horizontal="center" vertical="top"/>
    </xf>
    <xf numFmtId="0" fontId="26" fillId="2" borderId="0" xfId="0" applyFont="1" applyFill="1" applyAlignment="1">
      <alignment horizontal="center"/>
    </xf>
  </cellXfs>
  <cellStyles count="1">
    <cellStyle name="一般" xfId="0" builtinId="0"/>
  </cellStyles>
  <dxfs count="34">
    <dxf>
      <fill>
        <patternFill patternType="solid">
          <fgColor rgb="FFE8F0FE"/>
          <bgColor rgb="FFE8F0FE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8F0FE"/>
          <bgColor rgb="FFE8F0FE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8F0FE"/>
          <bgColor rgb="FFE8F0FE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8F0FE"/>
          <bgColor rgb="FFE8F0FE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8F0FE"/>
          <bgColor rgb="FFE8F0FE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8F0FE"/>
          <bgColor rgb="FFE8F0FE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8F0FE"/>
          <bgColor rgb="FFE8F0FE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8F0FE"/>
          <bgColor rgb="FFE8F0FE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8F0FE"/>
          <bgColor rgb="FFE8F0FE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8F0FE"/>
          <bgColor rgb="FFE8F0FE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8F0FE"/>
          <bgColor rgb="FFE8F0FE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8F0FE"/>
          <bgColor rgb="FFE8F0FE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8F0FE"/>
          <bgColor rgb="FFE8F0FE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8F0FE"/>
          <bgColor rgb="FFE8F0FE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8F0FE"/>
          <bgColor rgb="FFE8F0FE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8F0FE"/>
          <bgColor rgb="FFE8F0FE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8F0FE"/>
          <bgColor rgb="FFE8F0FE"/>
        </patternFill>
      </fill>
    </dxf>
    <dxf>
      <fill>
        <patternFill patternType="solid">
          <fgColor rgb="FFFFFFFF"/>
          <bgColor rgb="FFFFFFFF"/>
        </patternFill>
      </fill>
    </dxf>
  </dxfs>
  <tableStyles count="17">
    <tableStyle name="TABLES-style" pivot="0" count="2" xr9:uid="{00000000-0011-0000-FFFF-FFFF00000000}">
      <tableStyleElement type="firstRowStripe" dxfId="33"/>
      <tableStyleElement type="secondRowStripe" dxfId="32"/>
    </tableStyle>
    <tableStyle name="TABLES-style 2" pivot="0" count="2" xr9:uid="{00000000-0011-0000-FFFF-FFFF01000000}">
      <tableStyleElement type="firstRowStripe" dxfId="31"/>
      <tableStyleElement type="secondRowStripe" dxfId="30"/>
    </tableStyle>
    <tableStyle name="TABLES-style 3" pivot="0" count="2" xr9:uid="{00000000-0011-0000-FFFF-FFFF02000000}">
      <tableStyleElement type="firstRowStripe" dxfId="29"/>
      <tableStyleElement type="secondRowStripe" dxfId="28"/>
    </tableStyle>
    <tableStyle name="TABLES-style 4" pivot="0" count="2" xr9:uid="{00000000-0011-0000-FFFF-FFFF03000000}">
      <tableStyleElement type="firstRowStripe" dxfId="27"/>
      <tableStyleElement type="secondRowStripe" dxfId="26"/>
    </tableStyle>
    <tableStyle name="TABLES-style 5" pivot="0" count="2" xr9:uid="{00000000-0011-0000-FFFF-FFFF04000000}">
      <tableStyleElement type="firstRowStripe" dxfId="25"/>
      <tableStyleElement type="secondRowStripe" dxfId="24"/>
    </tableStyle>
    <tableStyle name="TABLES-style 6" pivot="0" count="2" xr9:uid="{00000000-0011-0000-FFFF-FFFF05000000}">
      <tableStyleElement type="firstRowStripe" dxfId="23"/>
      <tableStyleElement type="secondRowStripe" dxfId="22"/>
    </tableStyle>
    <tableStyle name="TABLES-style 7" pivot="0" count="2" xr9:uid="{00000000-0011-0000-FFFF-FFFF06000000}">
      <tableStyleElement type="firstRowStripe" dxfId="21"/>
      <tableStyleElement type="secondRowStripe" dxfId="20"/>
    </tableStyle>
    <tableStyle name="TABLES-style 8" pivot="0" count="2" xr9:uid="{00000000-0011-0000-FFFF-FFFF07000000}">
      <tableStyleElement type="firstRowStripe" dxfId="19"/>
      <tableStyleElement type="secondRowStripe" dxfId="18"/>
    </tableStyle>
    <tableStyle name="TABLES-style 9" pivot="0" count="2" xr9:uid="{00000000-0011-0000-FFFF-FFFF08000000}">
      <tableStyleElement type="firstRowStripe" dxfId="17"/>
      <tableStyleElement type="secondRowStripe" dxfId="16"/>
    </tableStyle>
    <tableStyle name="TABLES-style 10" pivot="0" count="2" xr9:uid="{00000000-0011-0000-FFFF-FFFF09000000}">
      <tableStyleElement type="firstRowStripe" dxfId="15"/>
      <tableStyleElement type="secondRowStripe" dxfId="14"/>
    </tableStyle>
    <tableStyle name="TABLES-style 11" pivot="0" count="2" xr9:uid="{00000000-0011-0000-FFFF-FFFF0A000000}">
      <tableStyleElement type="firstRowStripe" dxfId="13"/>
      <tableStyleElement type="secondRowStripe" dxfId="12"/>
    </tableStyle>
    <tableStyle name="TABLES-style 12" pivot="0" count="2" xr9:uid="{00000000-0011-0000-FFFF-FFFF0B000000}">
      <tableStyleElement type="firstRowStripe" dxfId="11"/>
      <tableStyleElement type="secondRowStripe" dxfId="10"/>
    </tableStyle>
    <tableStyle name="TABLES-style 13" pivot="0" count="2" xr9:uid="{00000000-0011-0000-FFFF-FFFF0C000000}">
      <tableStyleElement type="firstRowStripe" dxfId="9"/>
      <tableStyleElement type="secondRowStripe" dxfId="8"/>
    </tableStyle>
    <tableStyle name="TABLES-style 14" pivot="0" count="2" xr9:uid="{00000000-0011-0000-FFFF-FFFF0D000000}">
      <tableStyleElement type="firstRowStripe" dxfId="7"/>
      <tableStyleElement type="secondRowStripe" dxfId="6"/>
    </tableStyle>
    <tableStyle name="TABLES-style 15" pivot="0" count="2" xr9:uid="{00000000-0011-0000-FFFF-FFFF0E000000}">
      <tableStyleElement type="firstRowStripe" dxfId="5"/>
      <tableStyleElement type="secondRowStripe" dxfId="4"/>
    </tableStyle>
    <tableStyle name="TABLE - Zoom Tenths-style" pivot="0" count="2" xr9:uid="{00000000-0011-0000-FFFF-FFFF0F000000}">
      <tableStyleElement type="firstRowStripe" dxfId="3"/>
      <tableStyleElement type="secondRowStripe" dxfId="2"/>
    </tableStyle>
    <tableStyle name="TABLE - Zoom Tenths-style 2" pivot="0" count="2" xr9:uid="{00000000-0011-0000-FFFF-FFFF10000000}"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  <pageSetUpPr fitToPage="1"/>
  </sheetPr>
  <dimension ref="A1:D165"/>
  <sheetViews>
    <sheetView tabSelected="1" workbookViewId="0">
      <pane ySplit="1" topLeftCell="A2" activePane="bottomLeft" state="frozen"/>
      <selection pane="bottomLeft" activeCell="B3" sqref="B3"/>
    </sheetView>
  </sheetViews>
  <sheetFormatPr defaultColWidth="14.36328125" defaultRowHeight="15.75" customHeight="1" x14ac:dyDescent="0.25"/>
  <cols>
    <col min="1" max="1" width="34.26953125" customWidth="1"/>
    <col min="2" max="2" width="22.81640625" customWidth="1"/>
    <col min="3" max="3" width="27.08984375" customWidth="1"/>
    <col min="4" max="4" width="140" customWidth="1"/>
  </cols>
  <sheetData>
    <row r="1" spans="1:4" ht="15.75" customHeight="1" x14ac:dyDescent="0.25">
      <c r="A1" s="45" t="s">
        <v>36</v>
      </c>
      <c r="B1" s="45" t="s">
        <v>39</v>
      </c>
      <c r="C1" s="45" t="s">
        <v>232</v>
      </c>
      <c r="D1" s="45" t="s">
        <v>233</v>
      </c>
    </row>
    <row r="2" spans="1:4" ht="15.75" customHeight="1" x14ac:dyDescent="0.25">
      <c r="A2" s="70" t="s">
        <v>234</v>
      </c>
      <c r="B2" s="46" t="s">
        <v>235</v>
      </c>
      <c r="C2" s="46" t="s">
        <v>236</v>
      </c>
      <c r="D2" s="46" t="s">
        <v>237</v>
      </c>
    </row>
    <row r="3" spans="1:4" ht="15.75" customHeight="1" x14ac:dyDescent="0.25">
      <c r="A3" s="69"/>
      <c r="B3" s="47" t="s">
        <v>238</v>
      </c>
      <c r="C3" s="47" t="s">
        <v>239</v>
      </c>
      <c r="D3" s="47" t="s">
        <v>240</v>
      </c>
    </row>
    <row r="4" spans="1:4" ht="15.75" customHeight="1" x14ac:dyDescent="0.25">
      <c r="A4" s="48"/>
      <c r="B4" s="49"/>
      <c r="C4" s="49"/>
      <c r="D4" s="49"/>
    </row>
    <row r="5" spans="1:4" ht="15.75" customHeight="1" x14ac:dyDescent="0.25">
      <c r="A5" s="67" t="s">
        <v>241</v>
      </c>
      <c r="B5" s="47" t="s">
        <v>242</v>
      </c>
      <c r="C5" s="47" t="s">
        <v>243</v>
      </c>
      <c r="D5" s="47" t="s">
        <v>244</v>
      </c>
    </row>
    <row r="6" spans="1:4" ht="15.75" customHeight="1" x14ac:dyDescent="0.25">
      <c r="A6" s="68"/>
      <c r="B6" s="47" t="s">
        <v>245</v>
      </c>
      <c r="C6" s="47" t="s">
        <v>246</v>
      </c>
      <c r="D6" s="47" t="s">
        <v>247</v>
      </c>
    </row>
    <row r="7" spans="1:4" ht="15.75" customHeight="1" x14ac:dyDescent="0.25">
      <c r="A7" s="68"/>
      <c r="B7" s="47" t="s">
        <v>248</v>
      </c>
      <c r="C7" s="47" t="s">
        <v>249</v>
      </c>
      <c r="D7" s="47" t="s">
        <v>250</v>
      </c>
    </row>
    <row r="8" spans="1:4" ht="15.75" customHeight="1" x14ac:dyDescent="0.25">
      <c r="A8" s="68"/>
      <c r="B8" s="47" t="s">
        <v>251</v>
      </c>
      <c r="C8" s="47" t="s">
        <v>252</v>
      </c>
      <c r="D8" s="47" t="s">
        <v>253</v>
      </c>
    </row>
    <row r="9" spans="1:4" ht="15.75" customHeight="1" x14ac:dyDescent="0.25">
      <c r="A9" s="69"/>
      <c r="B9" s="47" t="s">
        <v>254</v>
      </c>
      <c r="C9" s="47" t="s">
        <v>255</v>
      </c>
      <c r="D9" s="47" t="s">
        <v>256</v>
      </c>
    </row>
    <row r="10" spans="1:4" ht="15.75" customHeight="1" x14ac:dyDescent="0.25">
      <c r="A10" s="48"/>
      <c r="B10" s="49"/>
      <c r="C10" s="49"/>
      <c r="D10" s="49"/>
    </row>
    <row r="11" spans="1:4" ht="15.75" customHeight="1" x14ac:dyDescent="0.25">
      <c r="A11" s="67" t="s">
        <v>257</v>
      </c>
      <c r="B11" s="47" t="s">
        <v>258</v>
      </c>
      <c r="C11" s="47" t="s">
        <v>259</v>
      </c>
      <c r="D11" s="47"/>
    </row>
    <row r="12" spans="1:4" ht="15.75" customHeight="1" x14ac:dyDescent="0.25">
      <c r="A12" s="68"/>
      <c r="B12" s="47" t="s">
        <v>260</v>
      </c>
      <c r="C12" s="47" t="s">
        <v>261</v>
      </c>
      <c r="D12" s="47"/>
    </row>
    <row r="13" spans="1:4" ht="15.75" customHeight="1" x14ac:dyDescent="0.25">
      <c r="A13" s="68"/>
      <c r="B13" s="47" t="s">
        <v>262</v>
      </c>
      <c r="C13" s="47" t="s">
        <v>263</v>
      </c>
      <c r="D13" s="47"/>
    </row>
    <row r="14" spans="1:4" ht="15.75" customHeight="1" x14ac:dyDescent="0.25">
      <c r="A14" s="68"/>
      <c r="B14" s="47" t="s">
        <v>264</v>
      </c>
      <c r="C14" s="47" t="s">
        <v>265</v>
      </c>
      <c r="D14" s="67" t="s">
        <v>266</v>
      </c>
    </row>
    <row r="15" spans="1:4" ht="15.75" customHeight="1" x14ac:dyDescent="0.25">
      <c r="A15" s="68"/>
      <c r="B15" s="47" t="s">
        <v>267</v>
      </c>
      <c r="C15" s="47" t="s">
        <v>268</v>
      </c>
      <c r="D15" s="69"/>
    </row>
    <row r="16" spans="1:4" ht="15.75" customHeight="1" x14ac:dyDescent="0.25">
      <c r="A16" s="69"/>
      <c r="B16" s="47" t="s">
        <v>269</v>
      </c>
      <c r="C16" s="47" t="s">
        <v>270</v>
      </c>
      <c r="D16" s="47" t="s">
        <v>271</v>
      </c>
    </row>
    <row r="17" spans="1:4" ht="15.75" customHeight="1" x14ac:dyDescent="0.25">
      <c r="A17" s="67" t="s">
        <v>272</v>
      </c>
      <c r="B17" s="47" t="s">
        <v>258</v>
      </c>
      <c r="C17" s="47" t="s">
        <v>273</v>
      </c>
      <c r="D17" s="47"/>
    </row>
    <row r="18" spans="1:4" ht="15.75" customHeight="1" x14ac:dyDescent="0.25">
      <c r="A18" s="68"/>
      <c r="B18" s="47" t="s">
        <v>274</v>
      </c>
      <c r="C18" s="47" t="s">
        <v>275</v>
      </c>
      <c r="D18" s="47"/>
    </row>
    <row r="19" spans="1:4" ht="15.75" customHeight="1" x14ac:dyDescent="0.25">
      <c r="A19" s="68"/>
      <c r="B19" s="47" t="s">
        <v>276</v>
      </c>
      <c r="C19" s="47" t="s">
        <v>277</v>
      </c>
      <c r="D19" s="47"/>
    </row>
    <row r="20" spans="1:4" ht="15.75" customHeight="1" x14ac:dyDescent="0.25">
      <c r="A20" s="68"/>
      <c r="B20" s="47" t="s">
        <v>278</v>
      </c>
      <c r="C20" s="47" t="s">
        <v>279</v>
      </c>
      <c r="D20" s="67" t="s">
        <v>266</v>
      </c>
    </row>
    <row r="21" spans="1:4" ht="15.75" customHeight="1" x14ac:dyDescent="0.25">
      <c r="A21" s="68"/>
      <c r="B21" s="47" t="s">
        <v>280</v>
      </c>
      <c r="C21" s="47" t="s">
        <v>281</v>
      </c>
      <c r="D21" s="69"/>
    </row>
    <row r="22" spans="1:4" ht="15.75" customHeight="1" x14ac:dyDescent="0.25">
      <c r="A22" s="68"/>
      <c r="B22" s="47" t="s">
        <v>269</v>
      </c>
      <c r="C22" s="47" t="s">
        <v>282</v>
      </c>
      <c r="D22" s="47" t="s">
        <v>283</v>
      </c>
    </row>
    <row r="23" spans="1:4" ht="15.75" customHeight="1" x14ac:dyDescent="0.25">
      <c r="A23" s="68"/>
      <c r="B23" s="47" t="s">
        <v>284</v>
      </c>
      <c r="C23" s="47" t="s">
        <v>285</v>
      </c>
      <c r="D23" s="67" t="s">
        <v>286</v>
      </c>
    </row>
    <row r="24" spans="1:4" ht="15.75" customHeight="1" x14ac:dyDescent="0.25">
      <c r="A24" s="68"/>
      <c r="B24" s="47" t="s">
        <v>287</v>
      </c>
      <c r="C24" s="47" t="s">
        <v>288</v>
      </c>
      <c r="D24" s="68"/>
    </row>
    <row r="25" spans="1:4" ht="15.75" customHeight="1" x14ac:dyDescent="0.25">
      <c r="A25" s="68"/>
      <c r="B25" s="47" t="s">
        <v>289</v>
      </c>
      <c r="C25" s="47" t="s">
        <v>290</v>
      </c>
      <c r="D25" s="69"/>
    </row>
    <row r="26" spans="1:4" ht="15.75" customHeight="1" x14ac:dyDescent="0.25">
      <c r="A26" s="68"/>
      <c r="B26" s="47" t="s">
        <v>98</v>
      </c>
      <c r="C26" s="47" t="s">
        <v>291</v>
      </c>
      <c r="D26" s="67" t="s">
        <v>292</v>
      </c>
    </row>
    <row r="27" spans="1:4" ht="15.75" customHeight="1" x14ac:dyDescent="0.25">
      <c r="A27" s="69"/>
      <c r="B27" s="47" t="s">
        <v>293</v>
      </c>
      <c r="C27" s="47" t="s">
        <v>294</v>
      </c>
      <c r="D27" s="69"/>
    </row>
    <row r="28" spans="1:4" ht="15.75" customHeight="1" x14ac:dyDescent="0.25">
      <c r="A28" s="67" t="s">
        <v>295</v>
      </c>
      <c r="B28" s="47" t="s">
        <v>296</v>
      </c>
      <c r="C28" s="47" t="s">
        <v>297</v>
      </c>
      <c r="D28" s="47" t="s">
        <v>298</v>
      </c>
    </row>
    <row r="29" spans="1:4" ht="15.75" customHeight="1" x14ac:dyDescent="0.25">
      <c r="A29" s="68"/>
      <c r="B29" s="47" t="s">
        <v>299</v>
      </c>
      <c r="C29" s="47" t="s">
        <v>300</v>
      </c>
      <c r="D29" s="47" t="s">
        <v>301</v>
      </c>
    </row>
    <row r="30" spans="1:4" ht="15.75" customHeight="1" x14ac:dyDescent="0.25">
      <c r="A30" s="68"/>
      <c r="B30" s="47" t="s">
        <v>302</v>
      </c>
      <c r="C30" s="47" t="s">
        <v>303</v>
      </c>
      <c r="D30" s="47" t="s">
        <v>304</v>
      </c>
    </row>
    <row r="31" spans="1:4" ht="15.75" customHeight="1" x14ac:dyDescent="0.25">
      <c r="A31" s="68"/>
      <c r="B31" s="47" t="s">
        <v>305</v>
      </c>
      <c r="C31" s="47" t="s">
        <v>306</v>
      </c>
      <c r="D31" s="47" t="s">
        <v>307</v>
      </c>
    </row>
    <row r="32" spans="1:4" ht="15.75" customHeight="1" x14ac:dyDescent="0.25">
      <c r="A32" s="68"/>
      <c r="B32" s="47" t="s">
        <v>308</v>
      </c>
      <c r="C32" s="47" t="s">
        <v>309</v>
      </c>
      <c r="D32" s="47" t="s">
        <v>310</v>
      </c>
    </row>
    <row r="33" spans="1:4" ht="15.75" customHeight="1" x14ac:dyDescent="0.25">
      <c r="A33" s="69"/>
      <c r="B33" s="47" t="s">
        <v>311</v>
      </c>
      <c r="C33" s="47" t="s">
        <v>312</v>
      </c>
      <c r="D33" s="47" t="s">
        <v>313</v>
      </c>
    </row>
    <row r="34" spans="1:4" ht="15.75" customHeight="1" x14ac:dyDescent="0.25">
      <c r="A34" s="67" t="s">
        <v>314</v>
      </c>
      <c r="B34" s="47" t="s">
        <v>315</v>
      </c>
      <c r="C34" s="47" t="s">
        <v>316</v>
      </c>
      <c r="D34" s="67" t="s">
        <v>317</v>
      </c>
    </row>
    <row r="35" spans="1:4" ht="15.75" customHeight="1" x14ac:dyDescent="0.25">
      <c r="A35" s="68"/>
      <c r="B35" s="47" t="s">
        <v>25</v>
      </c>
      <c r="C35" s="47" t="s">
        <v>318</v>
      </c>
      <c r="D35" s="68"/>
    </row>
    <row r="36" spans="1:4" ht="15.75" customHeight="1" x14ac:dyDescent="0.25">
      <c r="A36" s="68"/>
      <c r="B36" s="47" t="s">
        <v>17</v>
      </c>
      <c r="C36" s="47" t="s">
        <v>319</v>
      </c>
      <c r="D36" s="69"/>
    </row>
    <row r="37" spans="1:4" ht="15.75" customHeight="1" x14ac:dyDescent="0.25">
      <c r="A37" s="69"/>
      <c r="B37" s="47" t="s">
        <v>269</v>
      </c>
      <c r="C37" s="47" t="s">
        <v>320</v>
      </c>
      <c r="D37" s="47" t="s">
        <v>321</v>
      </c>
    </row>
    <row r="38" spans="1:4" ht="12.5" x14ac:dyDescent="0.25">
      <c r="A38" s="67" t="s">
        <v>322</v>
      </c>
      <c r="B38" s="47" t="s">
        <v>315</v>
      </c>
      <c r="C38" s="47" t="s">
        <v>323</v>
      </c>
      <c r="D38" s="67" t="s">
        <v>324</v>
      </c>
    </row>
    <row r="39" spans="1:4" ht="12.5" x14ac:dyDescent="0.25">
      <c r="A39" s="68"/>
      <c r="B39" s="47" t="s">
        <v>25</v>
      </c>
      <c r="C39" s="47" t="s">
        <v>325</v>
      </c>
      <c r="D39" s="68"/>
    </row>
    <row r="40" spans="1:4" ht="12.5" x14ac:dyDescent="0.25">
      <c r="A40" s="68"/>
      <c r="B40" s="47" t="s">
        <v>17</v>
      </c>
      <c r="C40" s="47" t="s">
        <v>326</v>
      </c>
      <c r="D40" s="69"/>
    </row>
    <row r="41" spans="1:4" ht="12.5" x14ac:dyDescent="0.25">
      <c r="A41" s="69"/>
      <c r="B41" s="47" t="s">
        <v>269</v>
      </c>
      <c r="C41" s="47" t="s">
        <v>327</v>
      </c>
      <c r="D41" s="47" t="s">
        <v>328</v>
      </c>
    </row>
    <row r="42" spans="1:4" ht="12.5" x14ac:dyDescent="0.25">
      <c r="A42" s="67" t="s">
        <v>329</v>
      </c>
      <c r="B42" s="47" t="s">
        <v>330</v>
      </c>
      <c r="C42" s="47" t="s">
        <v>331</v>
      </c>
      <c r="D42" s="47" t="s">
        <v>332</v>
      </c>
    </row>
    <row r="43" spans="1:4" ht="12.5" x14ac:dyDescent="0.25">
      <c r="A43" s="68"/>
      <c r="B43" s="47" t="s">
        <v>308</v>
      </c>
      <c r="C43" s="47" t="s">
        <v>333</v>
      </c>
      <c r="D43" s="47" t="s">
        <v>310</v>
      </c>
    </row>
    <row r="44" spans="1:4" ht="12.5" x14ac:dyDescent="0.25">
      <c r="A44" s="68"/>
      <c r="B44" s="47" t="s">
        <v>334</v>
      </c>
      <c r="C44" s="47" t="s">
        <v>335</v>
      </c>
      <c r="D44" s="47" t="s">
        <v>336</v>
      </c>
    </row>
    <row r="45" spans="1:4" ht="12.5" x14ac:dyDescent="0.25">
      <c r="A45" s="68"/>
      <c r="B45" s="47" t="s">
        <v>337</v>
      </c>
      <c r="C45" s="47" t="s">
        <v>338</v>
      </c>
      <c r="D45" s="47" t="s">
        <v>339</v>
      </c>
    </row>
    <row r="46" spans="1:4" ht="12.5" x14ac:dyDescent="0.25">
      <c r="A46" s="69"/>
      <c r="B46" s="47" t="s">
        <v>340</v>
      </c>
      <c r="C46" s="47" t="s">
        <v>341</v>
      </c>
      <c r="D46" s="47" t="s">
        <v>342</v>
      </c>
    </row>
    <row r="47" spans="1:4" ht="12.5" x14ac:dyDescent="0.25">
      <c r="A47" s="67" t="s">
        <v>343</v>
      </c>
      <c r="B47" s="47" t="s">
        <v>315</v>
      </c>
      <c r="C47" s="47" t="s">
        <v>344</v>
      </c>
      <c r="D47" s="67" t="s">
        <v>345</v>
      </c>
    </row>
    <row r="48" spans="1:4" ht="12.5" x14ac:dyDescent="0.25">
      <c r="A48" s="68"/>
      <c r="B48" s="47" t="s">
        <v>25</v>
      </c>
      <c r="C48" s="47" t="s">
        <v>346</v>
      </c>
      <c r="D48" s="68"/>
    </row>
    <row r="49" spans="1:4" ht="12.5" x14ac:dyDescent="0.25">
      <c r="A49" s="68"/>
      <c r="B49" s="47" t="s">
        <v>17</v>
      </c>
      <c r="C49" s="47" t="s">
        <v>347</v>
      </c>
      <c r="D49" s="69"/>
    </row>
    <row r="50" spans="1:4" ht="12.5" x14ac:dyDescent="0.25">
      <c r="A50" s="69"/>
      <c r="B50" s="47" t="s">
        <v>269</v>
      </c>
      <c r="C50" s="47" t="s">
        <v>348</v>
      </c>
      <c r="D50" s="47" t="s">
        <v>349</v>
      </c>
    </row>
    <row r="51" spans="1:4" ht="12.5" x14ac:dyDescent="0.25">
      <c r="A51" s="67" t="s">
        <v>350</v>
      </c>
      <c r="B51" s="47" t="s">
        <v>315</v>
      </c>
      <c r="C51" s="47" t="s">
        <v>351</v>
      </c>
      <c r="D51" s="47" t="s">
        <v>352</v>
      </c>
    </row>
    <row r="52" spans="1:4" ht="12.5" x14ac:dyDescent="0.25">
      <c r="A52" s="68"/>
      <c r="B52" s="47" t="s">
        <v>25</v>
      </c>
      <c r="C52" s="47" t="s">
        <v>353</v>
      </c>
      <c r="D52" s="67"/>
    </row>
    <row r="53" spans="1:4" ht="12.5" x14ac:dyDescent="0.25">
      <c r="A53" s="68"/>
      <c r="B53" s="47" t="s">
        <v>17</v>
      </c>
      <c r="C53" s="47" t="s">
        <v>354</v>
      </c>
      <c r="D53" s="69"/>
    </row>
    <row r="54" spans="1:4" ht="12.5" x14ac:dyDescent="0.25">
      <c r="A54" s="69"/>
      <c r="B54" s="47" t="s">
        <v>269</v>
      </c>
      <c r="C54" s="47" t="s">
        <v>355</v>
      </c>
      <c r="D54" s="47" t="s">
        <v>356</v>
      </c>
    </row>
    <row r="55" spans="1:4" ht="12.5" x14ac:dyDescent="0.25">
      <c r="A55" s="67" t="s">
        <v>357</v>
      </c>
      <c r="B55" s="47" t="s">
        <v>358</v>
      </c>
      <c r="C55" s="47" t="s">
        <v>359</v>
      </c>
      <c r="D55" s="67" t="s">
        <v>360</v>
      </c>
    </row>
    <row r="56" spans="1:4" ht="12.5" x14ac:dyDescent="0.25">
      <c r="A56" s="69"/>
      <c r="B56" s="47" t="s">
        <v>361</v>
      </c>
      <c r="C56" s="47" t="s">
        <v>362</v>
      </c>
      <c r="D56" s="69"/>
    </row>
    <row r="57" spans="1:4" ht="12.5" x14ac:dyDescent="0.25">
      <c r="A57" s="47" t="s">
        <v>363</v>
      </c>
      <c r="B57" s="47" t="s">
        <v>364</v>
      </c>
      <c r="C57" s="47" t="s">
        <v>365</v>
      </c>
      <c r="D57" s="47" t="s">
        <v>366</v>
      </c>
    </row>
    <row r="58" spans="1:4" ht="12.5" x14ac:dyDescent="0.25">
      <c r="A58" s="67" t="s">
        <v>367</v>
      </c>
      <c r="B58" s="47" t="s">
        <v>361</v>
      </c>
      <c r="C58" s="47" t="s">
        <v>368</v>
      </c>
      <c r="D58" s="67" t="s">
        <v>369</v>
      </c>
    </row>
    <row r="59" spans="1:4" ht="12.5" x14ac:dyDescent="0.25">
      <c r="A59" s="69"/>
      <c r="B59" s="47" t="s">
        <v>370</v>
      </c>
      <c r="C59" s="47" t="s">
        <v>371</v>
      </c>
      <c r="D59" s="69"/>
    </row>
    <row r="60" spans="1:4" ht="12.5" x14ac:dyDescent="0.25">
      <c r="A60" s="67" t="s">
        <v>372</v>
      </c>
      <c r="B60" s="47" t="s">
        <v>315</v>
      </c>
      <c r="C60" s="47" t="s">
        <v>373</v>
      </c>
      <c r="D60" s="67" t="s">
        <v>374</v>
      </c>
    </row>
    <row r="61" spans="1:4" ht="12.5" x14ac:dyDescent="0.25">
      <c r="A61" s="68"/>
      <c r="B61" s="47" t="s">
        <v>375</v>
      </c>
      <c r="C61" s="47" t="s">
        <v>376</v>
      </c>
      <c r="D61" s="68"/>
    </row>
    <row r="62" spans="1:4" ht="12.5" x14ac:dyDescent="0.25">
      <c r="A62" s="69"/>
      <c r="B62" s="47" t="s">
        <v>377</v>
      </c>
      <c r="C62" s="47" t="s">
        <v>378</v>
      </c>
      <c r="D62" s="69"/>
    </row>
    <row r="63" spans="1:4" ht="12.5" x14ac:dyDescent="0.25">
      <c r="A63" s="47" t="s">
        <v>379</v>
      </c>
      <c r="B63" s="47" t="s">
        <v>380</v>
      </c>
      <c r="C63" s="47" t="s">
        <v>381</v>
      </c>
      <c r="D63" s="47" t="s">
        <v>382</v>
      </c>
    </row>
    <row r="64" spans="1:4" ht="12.5" x14ac:dyDescent="0.25">
      <c r="A64" s="67" t="s">
        <v>383</v>
      </c>
      <c r="B64" s="47" t="s">
        <v>358</v>
      </c>
      <c r="C64" s="47" t="s">
        <v>384</v>
      </c>
      <c r="D64" s="67" t="s">
        <v>385</v>
      </c>
    </row>
    <row r="65" spans="1:4" ht="12.5" x14ac:dyDescent="0.25">
      <c r="A65" s="69"/>
      <c r="B65" s="47" t="s">
        <v>361</v>
      </c>
      <c r="C65" s="47" t="s">
        <v>386</v>
      </c>
      <c r="D65" s="69"/>
    </row>
    <row r="66" spans="1:4" ht="12.5" x14ac:dyDescent="0.25">
      <c r="A66" s="67" t="s">
        <v>387</v>
      </c>
      <c r="B66" s="47" t="s">
        <v>358</v>
      </c>
      <c r="C66" s="47" t="s">
        <v>388</v>
      </c>
      <c r="D66" s="67" t="s">
        <v>389</v>
      </c>
    </row>
    <row r="67" spans="1:4" ht="12.5" x14ac:dyDescent="0.25">
      <c r="A67" s="69"/>
      <c r="B67" s="47" t="s">
        <v>361</v>
      </c>
      <c r="C67" s="47" t="s">
        <v>390</v>
      </c>
      <c r="D67" s="69"/>
    </row>
    <row r="68" spans="1:4" ht="12.5" x14ac:dyDescent="0.25">
      <c r="A68" s="67" t="s">
        <v>391</v>
      </c>
      <c r="B68" s="47" t="s">
        <v>25</v>
      </c>
      <c r="C68" s="47" t="s">
        <v>392</v>
      </c>
      <c r="D68" s="50"/>
    </row>
    <row r="69" spans="1:4" ht="12.5" x14ac:dyDescent="0.25">
      <c r="A69" s="68"/>
      <c r="B69" s="47" t="s">
        <v>17</v>
      </c>
      <c r="C69" s="47" t="s">
        <v>393</v>
      </c>
      <c r="D69" s="50"/>
    </row>
    <row r="70" spans="1:4" ht="12.5" x14ac:dyDescent="0.25">
      <c r="A70" s="68"/>
      <c r="B70" s="47" t="s">
        <v>15</v>
      </c>
      <c r="C70" s="47" t="s">
        <v>394</v>
      </c>
      <c r="D70" s="50"/>
    </row>
    <row r="71" spans="1:4" ht="12.5" x14ac:dyDescent="0.25">
      <c r="A71" s="68"/>
      <c r="B71" s="47" t="s">
        <v>24</v>
      </c>
      <c r="C71" s="47" t="s">
        <v>395</v>
      </c>
      <c r="D71" s="51"/>
    </row>
    <row r="72" spans="1:4" ht="12.5" x14ac:dyDescent="0.25">
      <c r="A72" s="68"/>
      <c r="B72" s="47" t="s">
        <v>396</v>
      </c>
      <c r="C72" s="47" t="s">
        <v>397</v>
      </c>
      <c r="D72" s="51"/>
    </row>
    <row r="73" spans="1:4" ht="12.5" x14ac:dyDescent="0.25">
      <c r="A73" s="68"/>
      <c r="B73" s="47" t="s">
        <v>398</v>
      </c>
      <c r="C73" s="47" t="s">
        <v>399</v>
      </c>
      <c r="D73" s="50" t="s">
        <v>400</v>
      </c>
    </row>
    <row r="74" spans="1:4" ht="12.5" x14ac:dyDescent="0.25">
      <c r="A74" s="68"/>
      <c r="B74" s="47" t="s">
        <v>401</v>
      </c>
      <c r="C74" s="47" t="s">
        <v>402</v>
      </c>
      <c r="D74" s="52" t="s">
        <v>403</v>
      </c>
    </row>
    <row r="75" spans="1:4" ht="12.5" x14ac:dyDescent="0.25">
      <c r="A75" s="68"/>
      <c r="B75" s="47" t="s">
        <v>404</v>
      </c>
      <c r="C75" s="47" t="s">
        <v>405</v>
      </c>
      <c r="D75" s="51"/>
    </row>
    <row r="76" spans="1:4" ht="12.5" x14ac:dyDescent="0.25">
      <c r="A76" s="68"/>
      <c r="B76" s="47" t="s">
        <v>258</v>
      </c>
      <c r="C76" s="47" t="s">
        <v>406</v>
      </c>
      <c r="D76" s="51"/>
    </row>
    <row r="77" spans="1:4" ht="12.5" x14ac:dyDescent="0.25">
      <c r="A77" s="68"/>
      <c r="B77" s="67" t="s">
        <v>407</v>
      </c>
      <c r="C77" s="72" t="s">
        <v>408</v>
      </c>
      <c r="D77" s="50" t="s">
        <v>409</v>
      </c>
    </row>
    <row r="78" spans="1:4" ht="12.5" x14ac:dyDescent="0.25">
      <c r="A78" s="68"/>
      <c r="B78" s="69"/>
      <c r="C78" s="69"/>
      <c r="D78" s="50"/>
    </row>
    <row r="79" spans="1:4" ht="12.5" x14ac:dyDescent="0.25">
      <c r="A79" s="68"/>
      <c r="B79" s="67" t="s">
        <v>410</v>
      </c>
      <c r="C79" s="72" t="s">
        <v>411</v>
      </c>
      <c r="D79" s="50" t="s">
        <v>409</v>
      </c>
    </row>
    <row r="80" spans="1:4" ht="12.5" x14ac:dyDescent="0.25">
      <c r="A80" s="68"/>
      <c r="B80" s="69"/>
      <c r="C80" s="69"/>
      <c r="D80" s="53"/>
    </row>
    <row r="81" spans="1:4" ht="12.5" x14ac:dyDescent="0.25">
      <c r="A81" s="68"/>
      <c r="B81" s="47" t="s">
        <v>412</v>
      </c>
      <c r="C81" s="47" t="s">
        <v>413</v>
      </c>
      <c r="D81" s="50"/>
    </row>
    <row r="82" spans="1:4" ht="12.5" x14ac:dyDescent="0.25">
      <c r="A82" s="69"/>
      <c r="B82" s="47" t="s">
        <v>315</v>
      </c>
      <c r="C82" s="47" t="s">
        <v>414</v>
      </c>
      <c r="D82" s="54"/>
    </row>
    <row r="83" spans="1:4" ht="12.5" x14ac:dyDescent="0.25">
      <c r="A83" s="47" t="s">
        <v>415</v>
      </c>
      <c r="B83" s="47" t="s">
        <v>269</v>
      </c>
      <c r="C83" s="47" t="s">
        <v>416</v>
      </c>
      <c r="D83" s="47" t="s">
        <v>417</v>
      </c>
    </row>
    <row r="84" spans="1:4" ht="12.5" x14ac:dyDescent="0.25">
      <c r="A84" s="47" t="s">
        <v>418</v>
      </c>
      <c r="B84" s="47" t="s">
        <v>269</v>
      </c>
      <c r="C84" s="47" t="s">
        <v>419</v>
      </c>
      <c r="D84" s="47" t="s">
        <v>420</v>
      </c>
    </row>
    <row r="85" spans="1:4" ht="12.5" x14ac:dyDescent="0.25">
      <c r="A85" s="67" t="s">
        <v>421</v>
      </c>
      <c r="B85" s="47" t="s">
        <v>361</v>
      </c>
      <c r="C85" s="47" t="s">
        <v>422</v>
      </c>
      <c r="D85" s="67" t="s">
        <v>423</v>
      </c>
    </row>
    <row r="86" spans="1:4" ht="12.5" x14ac:dyDescent="0.25">
      <c r="A86" s="68"/>
      <c r="B86" s="47" t="s">
        <v>424</v>
      </c>
      <c r="C86" s="47" t="s">
        <v>425</v>
      </c>
      <c r="D86" s="68"/>
    </row>
    <row r="87" spans="1:4" ht="12.5" x14ac:dyDescent="0.25">
      <c r="A87" s="68"/>
      <c r="B87" s="47" t="s">
        <v>426</v>
      </c>
      <c r="C87" s="47" t="s">
        <v>427</v>
      </c>
      <c r="D87" s="68"/>
    </row>
    <row r="88" spans="1:4" ht="12.5" x14ac:dyDescent="0.25">
      <c r="A88" s="69"/>
      <c r="B88" s="47" t="s">
        <v>428</v>
      </c>
      <c r="C88" s="47" t="s">
        <v>429</v>
      </c>
      <c r="D88" s="69"/>
    </row>
    <row r="89" spans="1:4" ht="12.5" x14ac:dyDescent="0.25">
      <c r="A89" s="47" t="s">
        <v>430</v>
      </c>
      <c r="B89" s="47" t="s">
        <v>431</v>
      </c>
      <c r="C89" s="47" t="s">
        <v>432</v>
      </c>
      <c r="D89" s="47" t="s">
        <v>433</v>
      </c>
    </row>
    <row r="90" spans="1:4" ht="12.5" x14ac:dyDescent="0.25">
      <c r="A90" s="67" t="s">
        <v>434</v>
      </c>
      <c r="B90" s="47" t="s">
        <v>435</v>
      </c>
      <c r="C90" s="47" t="s">
        <v>436</v>
      </c>
      <c r="D90" s="47" t="s">
        <v>435</v>
      </c>
    </row>
    <row r="91" spans="1:4" ht="12.5" x14ac:dyDescent="0.25">
      <c r="A91" s="68"/>
      <c r="B91" s="47" t="s">
        <v>437</v>
      </c>
      <c r="C91" s="47" t="s">
        <v>438</v>
      </c>
      <c r="D91" s="47" t="s">
        <v>437</v>
      </c>
    </row>
    <row r="92" spans="1:4" ht="12.5" x14ac:dyDescent="0.25">
      <c r="A92" s="69"/>
      <c r="B92" s="47" t="s">
        <v>439</v>
      </c>
      <c r="C92" s="47" t="s">
        <v>440</v>
      </c>
      <c r="D92" s="47" t="s">
        <v>439</v>
      </c>
    </row>
    <row r="93" spans="1:4" ht="12.5" x14ac:dyDescent="0.25">
      <c r="A93" s="67" t="s">
        <v>441</v>
      </c>
      <c r="B93" s="47" t="s">
        <v>442</v>
      </c>
      <c r="C93" s="47" t="s">
        <v>443</v>
      </c>
      <c r="D93" s="67" t="s">
        <v>444</v>
      </c>
    </row>
    <row r="94" spans="1:4" ht="12.5" x14ac:dyDescent="0.25">
      <c r="A94" s="68"/>
      <c r="B94" s="47" t="s">
        <v>445</v>
      </c>
      <c r="C94" s="47" t="s">
        <v>446</v>
      </c>
      <c r="D94" s="68"/>
    </row>
    <row r="95" spans="1:4" ht="12.5" x14ac:dyDescent="0.25">
      <c r="A95" s="69"/>
      <c r="B95" s="47" t="s">
        <v>447</v>
      </c>
      <c r="C95" s="47" t="s">
        <v>448</v>
      </c>
      <c r="D95" s="69"/>
    </row>
    <row r="96" spans="1:4" ht="12.5" x14ac:dyDescent="0.25">
      <c r="A96" s="47" t="s">
        <v>449</v>
      </c>
      <c r="B96" s="47" t="s">
        <v>269</v>
      </c>
      <c r="C96" s="47" t="s">
        <v>450</v>
      </c>
      <c r="D96" s="47" t="s">
        <v>451</v>
      </c>
    </row>
    <row r="97" spans="1:4" ht="12.5" x14ac:dyDescent="0.25">
      <c r="A97" s="67" t="s">
        <v>452</v>
      </c>
      <c r="B97" s="47" t="s">
        <v>453</v>
      </c>
      <c r="C97" s="47" t="s">
        <v>454</v>
      </c>
      <c r="D97" s="55"/>
    </row>
    <row r="98" spans="1:4" ht="12.5" x14ac:dyDescent="0.25">
      <c r="A98" s="68"/>
      <c r="B98" s="47" t="s">
        <v>455</v>
      </c>
      <c r="C98" s="47" t="s">
        <v>456</v>
      </c>
      <c r="D98" s="55"/>
    </row>
    <row r="99" spans="1:4" ht="12.5" x14ac:dyDescent="0.25">
      <c r="A99" s="68"/>
      <c r="B99" s="47" t="s">
        <v>457</v>
      </c>
      <c r="C99" s="47" t="s">
        <v>458</v>
      </c>
      <c r="D99" s="55"/>
    </row>
    <row r="100" spans="1:4" ht="12.5" x14ac:dyDescent="0.25">
      <c r="A100" s="68"/>
      <c r="B100" s="47" t="s">
        <v>459</v>
      </c>
      <c r="C100" s="47" t="s">
        <v>460</v>
      </c>
      <c r="D100" s="55"/>
    </row>
    <row r="101" spans="1:4" ht="12.5" x14ac:dyDescent="0.25">
      <c r="A101" s="68"/>
      <c r="B101" s="47" t="s">
        <v>461</v>
      </c>
      <c r="C101" s="47" t="s">
        <v>462</v>
      </c>
      <c r="D101" s="55"/>
    </row>
    <row r="102" spans="1:4" ht="12.5" x14ac:dyDescent="0.25">
      <c r="A102" s="68"/>
      <c r="B102" s="47" t="s">
        <v>463</v>
      </c>
      <c r="C102" s="47" t="s">
        <v>464</v>
      </c>
      <c r="D102" s="55"/>
    </row>
    <row r="103" spans="1:4" ht="12.5" x14ac:dyDescent="0.25">
      <c r="A103" s="69"/>
      <c r="B103" s="47" t="s">
        <v>465</v>
      </c>
      <c r="C103" s="47" t="s">
        <v>466</v>
      </c>
      <c r="D103" s="56"/>
    </row>
    <row r="104" spans="1:4" ht="12.5" x14ac:dyDescent="0.25">
      <c r="A104" s="55"/>
      <c r="B104" s="55"/>
      <c r="C104" s="55"/>
      <c r="D104" s="55"/>
    </row>
    <row r="105" spans="1:4" ht="12.5" x14ac:dyDescent="0.25">
      <c r="A105" s="49"/>
      <c r="B105" s="49"/>
      <c r="C105" s="49"/>
      <c r="D105" s="49"/>
    </row>
    <row r="106" spans="1:4" ht="13" x14ac:dyDescent="0.25">
      <c r="A106" s="57" t="s">
        <v>36</v>
      </c>
      <c r="B106" s="57" t="s">
        <v>232</v>
      </c>
      <c r="C106" s="57" t="s">
        <v>467</v>
      </c>
      <c r="D106" s="57" t="s">
        <v>233</v>
      </c>
    </row>
    <row r="107" spans="1:4" ht="12.5" x14ac:dyDescent="0.25">
      <c r="A107" s="47" t="s">
        <v>468</v>
      </c>
      <c r="B107" s="47" t="s">
        <v>469</v>
      </c>
      <c r="C107" s="47" t="s">
        <v>470</v>
      </c>
      <c r="D107" s="47" t="s">
        <v>471</v>
      </c>
    </row>
    <row r="108" spans="1:4" ht="12.5" x14ac:dyDescent="0.25">
      <c r="A108" s="67" t="s">
        <v>472</v>
      </c>
      <c r="B108" s="67" t="s">
        <v>473</v>
      </c>
      <c r="C108" s="47" t="s">
        <v>474</v>
      </c>
      <c r="D108" s="47" t="s">
        <v>284</v>
      </c>
    </row>
    <row r="109" spans="1:4" ht="12.5" x14ac:dyDescent="0.25">
      <c r="A109" s="69"/>
      <c r="B109" s="69"/>
      <c r="C109" s="47" t="s">
        <v>475</v>
      </c>
      <c r="D109" s="47" t="s">
        <v>287</v>
      </c>
    </row>
    <row r="110" spans="1:4" ht="12.5" x14ac:dyDescent="0.25">
      <c r="A110" s="47" t="s">
        <v>476</v>
      </c>
      <c r="B110" s="47" t="s">
        <v>477</v>
      </c>
      <c r="C110" s="47" t="s">
        <v>470</v>
      </c>
      <c r="D110" s="47" t="s">
        <v>283</v>
      </c>
    </row>
    <row r="111" spans="1:4" ht="12.5" x14ac:dyDescent="0.25">
      <c r="A111" s="71" t="s">
        <v>478</v>
      </c>
      <c r="B111" s="67" t="s">
        <v>479</v>
      </c>
      <c r="C111" s="47" t="s">
        <v>480</v>
      </c>
      <c r="D111" s="47" t="s">
        <v>296</v>
      </c>
    </row>
    <row r="112" spans="1:4" ht="12.5" x14ac:dyDescent="0.25">
      <c r="A112" s="68"/>
      <c r="B112" s="68"/>
      <c r="C112" s="47" t="s">
        <v>481</v>
      </c>
      <c r="D112" s="47" t="s">
        <v>301</v>
      </c>
    </row>
    <row r="113" spans="1:4" ht="12.5" x14ac:dyDescent="0.25">
      <c r="A113" s="68"/>
      <c r="B113" s="68"/>
      <c r="C113" s="47" t="s">
        <v>474</v>
      </c>
      <c r="D113" s="47" t="s">
        <v>304</v>
      </c>
    </row>
    <row r="114" spans="1:4" ht="12.5" x14ac:dyDescent="0.25">
      <c r="A114" s="68"/>
      <c r="B114" s="68"/>
      <c r="C114" s="47" t="s">
        <v>475</v>
      </c>
      <c r="D114" s="47" t="s">
        <v>482</v>
      </c>
    </row>
    <row r="115" spans="1:4" ht="12.5" x14ac:dyDescent="0.25">
      <c r="A115" s="69"/>
      <c r="B115" s="69"/>
      <c r="C115" s="47" t="s">
        <v>483</v>
      </c>
      <c r="D115" s="47" t="s">
        <v>308</v>
      </c>
    </row>
    <row r="116" spans="1:4" ht="12.5" x14ac:dyDescent="0.25">
      <c r="A116" s="58" t="s">
        <v>484</v>
      </c>
      <c r="B116" s="47" t="s">
        <v>485</v>
      </c>
      <c r="C116" s="47" t="s">
        <v>486</v>
      </c>
      <c r="D116" s="47" t="s">
        <v>321</v>
      </c>
    </row>
    <row r="117" spans="1:4" ht="12.5" x14ac:dyDescent="0.25">
      <c r="A117" s="58" t="s">
        <v>487</v>
      </c>
      <c r="B117" s="47" t="s">
        <v>488</v>
      </c>
      <c r="C117" s="47" t="s">
        <v>486</v>
      </c>
      <c r="D117" s="47" t="s">
        <v>328</v>
      </c>
    </row>
    <row r="118" spans="1:4" ht="12.5" x14ac:dyDescent="0.25">
      <c r="A118" s="73" t="s">
        <v>489</v>
      </c>
      <c r="B118" s="67" t="s">
        <v>490</v>
      </c>
      <c r="C118" s="47" t="s">
        <v>480</v>
      </c>
      <c r="D118" s="47" t="s">
        <v>330</v>
      </c>
    </row>
    <row r="119" spans="1:4" ht="12.5" x14ac:dyDescent="0.25">
      <c r="A119" s="68"/>
      <c r="B119" s="68"/>
      <c r="C119" s="47" t="s">
        <v>475</v>
      </c>
      <c r="D119" s="47" t="s">
        <v>308</v>
      </c>
    </row>
    <row r="120" spans="1:4" ht="12.5" x14ac:dyDescent="0.25">
      <c r="A120" s="68"/>
      <c r="B120" s="68"/>
      <c r="C120" s="47" t="s">
        <v>491</v>
      </c>
      <c r="D120" s="47" t="s">
        <v>492</v>
      </c>
    </row>
    <row r="121" spans="1:4" ht="12.5" x14ac:dyDescent="0.25">
      <c r="A121" s="68"/>
      <c r="B121" s="68"/>
      <c r="C121" s="47" t="s">
        <v>493</v>
      </c>
      <c r="D121" s="47" t="s">
        <v>494</v>
      </c>
    </row>
    <row r="122" spans="1:4" ht="12.5" x14ac:dyDescent="0.25">
      <c r="A122" s="69"/>
      <c r="B122" s="69"/>
      <c r="C122" s="47" t="s">
        <v>495</v>
      </c>
      <c r="D122" s="47" t="s">
        <v>340</v>
      </c>
    </row>
    <row r="123" spans="1:4" ht="12.5" x14ac:dyDescent="0.25">
      <c r="A123" s="47" t="s">
        <v>496</v>
      </c>
      <c r="B123" s="47" t="s">
        <v>497</v>
      </c>
      <c r="C123" s="47" t="s">
        <v>498</v>
      </c>
      <c r="D123" s="47" t="s">
        <v>356</v>
      </c>
    </row>
    <row r="124" spans="1:4" ht="12.5" x14ac:dyDescent="0.25">
      <c r="A124" s="47" t="s">
        <v>499</v>
      </c>
      <c r="B124" s="47" t="s">
        <v>500</v>
      </c>
      <c r="C124" s="47" t="s">
        <v>498</v>
      </c>
      <c r="D124" s="47" t="s">
        <v>501</v>
      </c>
    </row>
    <row r="125" spans="1:4" ht="12.5" x14ac:dyDescent="0.25">
      <c r="A125" s="47" t="s">
        <v>502</v>
      </c>
      <c r="B125" s="47" t="s">
        <v>503</v>
      </c>
      <c r="C125" s="47" t="s">
        <v>498</v>
      </c>
      <c r="D125" s="47" t="s">
        <v>504</v>
      </c>
    </row>
    <row r="126" spans="1:4" ht="12.5" x14ac:dyDescent="0.25">
      <c r="A126" s="67" t="s">
        <v>505</v>
      </c>
      <c r="B126" s="67" t="s">
        <v>506</v>
      </c>
      <c r="C126" s="47" t="s">
        <v>474</v>
      </c>
      <c r="D126" s="47" t="s">
        <v>358</v>
      </c>
    </row>
    <row r="127" spans="1:4" ht="12.5" x14ac:dyDescent="0.25">
      <c r="A127" s="69"/>
      <c r="B127" s="69"/>
      <c r="C127" s="47" t="s">
        <v>475</v>
      </c>
      <c r="D127" s="47" t="s">
        <v>361</v>
      </c>
    </row>
    <row r="128" spans="1:4" ht="12.5" x14ac:dyDescent="0.25">
      <c r="A128" s="47" t="s">
        <v>507</v>
      </c>
      <c r="B128" s="47" t="s">
        <v>508</v>
      </c>
      <c r="C128" s="47" t="s">
        <v>486</v>
      </c>
      <c r="D128" s="47" t="s">
        <v>509</v>
      </c>
    </row>
    <row r="129" spans="1:4" ht="12.5" x14ac:dyDescent="0.25">
      <c r="A129" s="67" t="s">
        <v>510</v>
      </c>
      <c r="B129" s="67" t="s">
        <v>511</v>
      </c>
      <c r="C129" s="47" t="s">
        <v>474</v>
      </c>
      <c r="D129" s="47" t="s">
        <v>358</v>
      </c>
    </row>
    <row r="130" spans="1:4" ht="12.5" x14ac:dyDescent="0.25">
      <c r="A130" s="69"/>
      <c r="B130" s="69"/>
      <c r="C130" s="47" t="s">
        <v>475</v>
      </c>
      <c r="D130" s="47" t="s">
        <v>361</v>
      </c>
    </row>
    <row r="131" spans="1:4" ht="12.5" x14ac:dyDescent="0.25">
      <c r="A131" s="67" t="s">
        <v>512</v>
      </c>
      <c r="B131" s="67" t="s">
        <v>513</v>
      </c>
      <c r="C131" s="47" t="s">
        <v>474</v>
      </c>
      <c r="D131" s="47" t="s">
        <v>514</v>
      </c>
    </row>
    <row r="132" spans="1:4" ht="12.5" x14ac:dyDescent="0.25">
      <c r="A132" s="69"/>
      <c r="B132" s="69"/>
      <c r="C132" s="47" t="s">
        <v>475</v>
      </c>
      <c r="D132" s="47" t="s">
        <v>515</v>
      </c>
    </row>
    <row r="133" spans="1:4" ht="12.5" x14ac:dyDescent="0.25">
      <c r="A133" s="47" t="s">
        <v>516</v>
      </c>
      <c r="B133" s="47" t="s">
        <v>517</v>
      </c>
      <c r="C133" s="47" t="s">
        <v>518</v>
      </c>
      <c r="D133" s="47" t="s">
        <v>519</v>
      </c>
    </row>
    <row r="134" spans="1:4" ht="12.5" x14ac:dyDescent="0.25">
      <c r="A134" s="47" t="s">
        <v>520</v>
      </c>
      <c r="B134" s="47" t="s">
        <v>521</v>
      </c>
      <c r="C134" s="47" t="s">
        <v>518</v>
      </c>
      <c r="D134" s="47" t="s">
        <v>522</v>
      </c>
    </row>
    <row r="135" spans="1:4" ht="12.5" x14ac:dyDescent="0.25">
      <c r="A135" s="47" t="s">
        <v>523</v>
      </c>
      <c r="B135" s="47" t="s">
        <v>524</v>
      </c>
      <c r="C135" s="47" t="s">
        <v>518</v>
      </c>
      <c r="D135" s="47" t="s">
        <v>525</v>
      </c>
    </row>
    <row r="136" spans="1:4" ht="12.5" x14ac:dyDescent="0.25">
      <c r="A136" s="67" t="s">
        <v>526</v>
      </c>
      <c r="B136" s="67" t="s">
        <v>527</v>
      </c>
      <c r="C136" s="47" t="s">
        <v>474</v>
      </c>
      <c r="D136" s="47" t="s">
        <v>528</v>
      </c>
    </row>
    <row r="137" spans="1:4" ht="12.5" x14ac:dyDescent="0.25">
      <c r="A137" s="69"/>
      <c r="B137" s="69"/>
      <c r="C137" s="47" t="s">
        <v>475</v>
      </c>
      <c r="D137" s="47" t="s">
        <v>529</v>
      </c>
    </row>
    <row r="138" spans="1:4" ht="12.5" x14ac:dyDescent="0.25">
      <c r="A138" s="47" t="s">
        <v>530</v>
      </c>
      <c r="B138" s="47" t="s">
        <v>531</v>
      </c>
      <c r="C138" s="47" t="s">
        <v>486</v>
      </c>
      <c r="D138" s="47" t="s">
        <v>532</v>
      </c>
    </row>
    <row r="139" spans="1:4" ht="12.5" x14ac:dyDescent="0.25">
      <c r="A139" s="67" t="s">
        <v>533</v>
      </c>
      <c r="B139" s="67" t="s">
        <v>534</v>
      </c>
      <c r="C139" s="47" t="s">
        <v>474</v>
      </c>
      <c r="D139" s="47" t="s">
        <v>361</v>
      </c>
    </row>
    <row r="140" spans="1:4" ht="12.5" x14ac:dyDescent="0.25">
      <c r="A140" s="69"/>
      <c r="B140" s="69"/>
      <c r="C140" s="47" t="s">
        <v>535</v>
      </c>
      <c r="D140" s="47" t="s">
        <v>370</v>
      </c>
    </row>
    <row r="141" spans="1:4" ht="12.5" x14ac:dyDescent="0.25">
      <c r="A141" s="67" t="s">
        <v>536</v>
      </c>
      <c r="B141" s="67" t="s">
        <v>537</v>
      </c>
      <c r="C141" s="47" t="s">
        <v>474</v>
      </c>
      <c r="D141" s="47" t="s">
        <v>358</v>
      </c>
    </row>
    <row r="142" spans="1:4" ht="12.5" x14ac:dyDescent="0.25">
      <c r="A142" s="69"/>
      <c r="B142" s="69"/>
      <c r="C142" s="47" t="s">
        <v>475</v>
      </c>
      <c r="D142" s="47" t="s">
        <v>361</v>
      </c>
    </row>
    <row r="143" spans="1:4" ht="12.5" x14ac:dyDescent="0.25">
      <c r="A143" s="67" t="s">
        <v>538</v>
      </c>
      <c r="B143" s="67" t="s">
        <v>539</v>
      </c>
      <c r="C143" s="47" t="s">
        <v>474</v>
      </c>
      <c r="D143" s="47" t="s">
        <v>358</v>
      </c>
    </row>
    <row r="144" spans="1:4" ht="12.5" x14ac:dyDescent="0.25">
      <c r="A144" s="69"/>
      <c r="B144" s="69"/>
      <c r="C144" s="47" t="s">
        <v>475</v>
      </c>
      <c r="D144" s="47" t="s">
        <v>361</v>
      </c>
    </row>
    <row r="145" spans="1:4" ht="12.5" x14ac:dyDescent="0.25">
      <c r="A145" s="47" t="s">
        <v>540</v>
      </c>
      <c r="B145" s="47" t="s">
        <v>541</v>
      </c>
      <c r="C145" s="47" t="s">
        <v>542</v>
      </c>
      <c r="D145" s="47" t="s">
        <v>543</v>
      </c>
    </row>
    <row r="146" spans="1:4" ht="12.5" x14ac:dyDescent="0.25">
      <c r="A146" s="67" t="s">
        <v>544</v>
      </c>
      <c r="B146" s="67" t="s">
        <v>545</v>
      </c>
      <c r="C146" s="47" t="s">
        <v>546</v>
      </c>
      <c r="D146" s="47" t="s">
        <v>547</v>
      </c>
    </row>
    <row r="147" spans="1:4" ht="12.5" x14ac:dyDescent="0.25">
      <c r="A147" s="69"/>
      <c r="B147" s="69"/>
      <c r="C147" s="47" t="s">
        <v>548</v>
      </c>
      <c r="D147" s="47" t="s">
        <v>549</v>
      </c>
    </row>
    <row r="148" spans="1:4" ht="12.5" x14ac:dyDescent="0.25">
      <c r="A148" s="47" t="s">
        <v>550</v>
      </c>
      <c r="B148" s="47" t="s">
        <v>551</v>
      </c>
      <c r="C148" s="47" t="s">
        <v>552</v>
      </c>
      <c r="D148" s="47" t="s">
        <v>553</v>
      </c>
    </row>
    <row r="149" spans="1:4" ht="12.5" x14ac:dyDescent="0.25">
      <c r="A149" s="67" t="s">
        <v>554</v>
      </c>
      <c r="B149" s="67" t="s">
        <v>555</v>
      </c>
      <c r="C149" s="47" t="s">
        <v>481</v>
      </c>
      <c r="D149" s="47" t="s">
        <v>435</v>
      </c>
    </row>
    <row r="150" spans="1:4" ht="12.5" x14ac:dyDescent="0.25">
      <c r="A150" s="68"/>
      <c r="B150" s="68"/>
      <c r="C150" s="47" t="s">
        <v>474</v>
      </c>
      <c r="D150" s="47" t="s">
        <v>437</v>
      </c>
    </row>
    <row r="151" spans="1:4" ht="12.5" x14ac:dyDescent="0.25">
      <c r="A151" s="69"/>
      <c r="B151" s="69"/>
      <c r="C151" s="47" t="s">
        <v>475</v>
      </c>
      <c r="D151" s="47" t="s">
        <v>439</v>
      </c>
    </row>
    <row r="152" spans="1:4" ht="12.5" x14ac:dyDescent="0.25">
      <c r="A152" s="47" t="s">
        <v>556</v>
      </c>
      <c r="B152" s="47" t="s">
        <v>557</v>
      </c>
      <c r="C152" s="47" t="s">
        <v>486</v>
      </c>
      <c r="D152" s="47" t="s">
        <v>417</v>
      </c>
    </row>
    <row r="153" spans="1:4" ht="12.5" x14ac:dyDescent="0.25">
      <c r="A153" s="47" t="s">
        <v>558</v>
      </c>
      <c r="B153" s="47" t="s">
        <v>559</v>
      </c>
      <c r="C153" s="47" t="s">
        <v>486</v>
      </c>
      <c r="D153" s="47" t="s">
        <v>420</v>
      </c>
    </row>
    <row r="154" spans="1:4" ht="12.5" x14ac:dyDescent="0.25">
      <c r="A154" s="67" t="s">
        <v>560</v>
      </c>
      <c r="B154" s="67" t="s">
        <v>561</v>
      </c>
      <c r="C154" s="47" t="s">
        <v>480</v>
      </c>
      <c r="D154" s="47" t="s">
        <v>361</v>
      </c>
    </row>
    <row r="155" spans="1:4" ht="12.5" x14ac:dyDescent="0.25">
      <c r="A155" s="68"/>
      <c r="B155" s="68"/>
      <c r="C155" s="47" t="s">
        <v>481</v>
      </c>
      <c r="D155" s="47" t="s">
        <v>424</v>
      </c>
    </row>
    <row r="156" spans="1:4" ht="12.5" x14ac:dyDescent="0.25">
      <c r="A156" s="68"/>
      <c r="B156" s="68"/>
      <c r="C156" s="47" t="s">
        <v>474</v>
      </c>
      <c r="D156" s="47" t="s">
        <v>426</v>
      </c>
    </row>
    <row r="157" spans="1:4" ht="12.5" x14ac:dyDescent="0.25">
      <c r="A157" s="69"/>
      <c r="B157" s="69"/>
      <c r="C157" s="47" t="s">
        <v>475</v>
      </c>
      <c r="D157" s="47" t="s">
        <v>428</v>
      </c>
    </row>
    <row r="158" spans="1:4" ht="12.5" x14ac:dyDescent="0.25">
      <c r="A158" s="67" t="s">
        <v>441</v>
      </c>
      <c r="B158" s="67" t="s">
        <v>562</v>
      </c>
      <c r="C158" s="47" t="s">
        <v>480</v>
      </c>
      <c r="D158" s="47" t="s">
        <v>442</v>
      </c>
    </row>
    <row r="159" spans="1:4" ht="12.5" x14ac:dyDescent="0.25">
      <c r="A159" s="68"/>
      <c r="B159" s="68"/>
      <c r="C159" s="47" t="s">
        <v>481</v>
      </c>
      <c r="D159" s="47" t="s">
        <v>445</v>
      </c>
    </row>
    <row r="160" spans="1:4" ht="12.5" x14ac:dyDescent="0.25">
      <c r="A160" s="69"/>
      <c r="B160" s="69"/>
      <c r="C160" s="47" t="s">
        <v>474</v>
      </c>
      <c r="D160" s="47" t="s">
        <v>447</v>
      </c>
    </row>
    <row r="161" spans="1:4" ht="12.5" x14ac:dyDescent="0.25">
      <c r="A161" s="47" t="s">
        <v>563</v>
      </c>
      <c r="B161" s="47" t="s">
        <v>564</v>
      </c>
      <c r="C161" s="47" t="s">
        <v>542</v>
      </c>
      <c r="D161" s="47" t="s">
        <v>565</v>
      </c>
    </row>
    <row r="162" spans="1:4" ht="12.5" x14ac:dyDescent="0.25">
      <c r="A162" s="67" t="s">
        <v>566</v>
      </c>
      <c r="B162" s="67" t="s">
        <v>567</v>
      </c>
      <c r="C162" s="47" t="s">
        <v>480</v>
      </c>
      <c r="D162" s="47" t="s">
        <v>435</v>
      </c>
    </row>
    <row r="163" spans="1:4" ht="12.5" x14ac:dyDescent="0.25">
      <c r="A163" s="68"/>
      <c r="B163" s="68"/>
      <c r="C163" s="47" t="s">
        <v>481</v>
      </c>
      <c r="D163" s="47" t="s">
        <v>437</v>
      </c>
    </row>
    <row r="164" spans="1:4" ht="12.5" x14ac:dyDescent="0.25">
      <c r="A164" s="69"/>
      <c r="B164" s="69"/>
      <c r="C164" s="47" t="s">
        <v>474</v>
      </c>
      <c r="D164" s="47" t="s">
        <v>439</v>
      </c>
    </row>
    <row r="165" spans="1:4" ht="12.5" x14ac:dyDescent="0.25">
      <c r="A165" s="48"/>
      <c r="B165" s="49"/>
      <c r="C165" s="49"/>
      <c r="D165" s="49"/>
    </row>
  </sheetData>
  <mergeCells count="69">
    <mergeCell ref="B126:B127"/>
    <mergeCell ref="A126:A127"/>
    <mergeCell ref="D85:D88"/>
    <mergeCell ref="C79:C80"/>
    <mergeCell ref="B79:B80"/>
    <mergeCell ref="B118:B122"/>
    <mergeCell ref="A118:A122"/>
    <mergeCell ref="B111:B115"/>
    <mergeCell ref="A149:A151"/>
    <mergeCell ref="B149:B151"/>
    <mergeCell ref="B146:B147"/>
    <mergeCell ref="B143:B144"/>
    <mergeCell ref="B129:B130"/>
    <mergeCell ref="B131:B132"/>
    <mergeCell ref="B136:B137"/>
    <mergeCell ref="A136:A137"/>
    <mergeCell ref="A141:A142"/>
    <mergeCell ref="A129:A130"/>
    <mergeCell ref="A131:A132"/>
    <mergeCell ref="A139:A140"/>
    <mergeCell ref="B141:B142"/>
    <mergeCell ref="B139:B140"/>
    <mergeCell ref="A146:A147"/>
    <mergeCell ref="A143:A144"/>
    <mergeCell ref="A154:A157"/>
    <mergeCell ref="B154:B157"/>
    <mergeCell ref="A162:A164"/>
    <mergeCell ref="B162:B164"/>
    <mergeCell ref="A158:A160"/>
    <mergeCell ref="B158:B160"/>
    <mergeCell ref="B108:B109"/>
    <mergeCell ref="D93:D95"/>
    <mergeCell ref="A111:A115"/>
    <mergeCell ref="D60:D62"/>
    <mergeCell ref="D20:D21"/>
    <mergeCell ref="A42:A46"/>
    <mergeCell ref="A47:A50"/>
    <mergeCell ref="A17:A27"/>
    <mergeCell ref="A97:A103"/>
    <mergeCell ref="A108:A109"/>
    <mergeCell ref="A93:A95"/>
    <mergeCell ref="A90:A92"/>
    <mergeCell ref="D66:D67"/>
    <mergeCell ref="D64:D65"/>
    <mergeCell ref="C77:C78"/>
    <mergeCell ref="B77:B78"/>
    <mergeCell ref="D14:D15"/>
    <mergeCell ref="D23:D25"/>
    <mergeCell ref="D26:D27"/>
    <mergeCell ref="D58:D59"/>
    <mergeCell ref="D47:D49"/>
    <mergeCell ref="D38:D40"/>
    <mergeCell ref="D34:D36"/>
    <mergeCell ref="D52:D53"/>
    <mergeCell ref="D55:D56"/>
    <mergeCell ref="A11:A16"/>
    <mergeCell ref="A5:A9"/>
    <mergeCell ref="A2:A3"/>
    <mergeCell ref="A38:A41"/>
    <mergeCell ref="A85:A88"/>
    <mergeCell ref="A58:A59"/>
    <mergeCell ref="A28:A33"/>
    <mergeCell ref="A34:A37"/>
    <mergeCell ref="A51:A54"/>
    <mergeCell ref="A55:A56"/>
    <mergeCell ref="A68:A82"/>
    <mergeCell ref="A66:A67"/>
    <mergeCell ref="A64:A65"/>
    <mergeCell ref="A60:A62"/>
  </mergeCells>
  <phoneticPr fontId="25" type="noConversion"/>
  <printOptions horizontalCentered="1"/>
  <pageMargins left="0.7" right="0.7" top="0.61578266494178524" bottom="0.28589909443725742" header="0" footer="0"/>
  <pageSetup fitToHeight="0" pageOrder="overThenDown" orientation="portrait" cellComments="atEnd"/>
  <headerFooter>
    <oddHeader>&amp;LPTZOptics VISCA over IP Commands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  <pageSetUpPr fitToPage="1"/>
  </sheetPr>
  <dimension ref="A1:E137"/>
  <sheetViews>
    <sheetView workbookViewId="0">
      <selection sqref="A1:E1"/>
    </sheetView>
  </sheetViews>
  <sheetFormatPr defaultColWidth="14.36328125" defaultRowHeight="15.75" customHeight="1" x14ac:dyDescent="0.25"/>
  <cols>
    <col min="1" max="1" width="21.08984375" customWidth="1"/>
    <col min="2" max="2" width="94.26953125" customWidth="1"/>
    <col min="3" max="3" width="16.81640625" customWidth="1"/>
    <col min="4" max="4" width="18.26953125" customWidth="1"/>
    <col min="5" max="5" width="31" customWidth="1"/>
  </cols>
  <sheetData>
    <row r="1" spans="1:5" ht="15.75" customHeight="1" x14ac:dyDescent="0.4">
      <c r="A1" s="75" t="s">
        <v>575</v>
      </c>
      <c r="B1" s="60"/>
      <c r="C1" s="60"/>
      <c r="D1" s="60"/>
      <c r="E1" s="60"/>
    </row>
    <row r="2" spans="1:5" ht="15.75" customHeight="1" x14ac:dyDescent="0.3">
      <c r="A2" s="25" t="s">
        <v>37</v>
      </c>
      <c r="B2" s="26"/>
      <c r="C2" s="27"/>
      <c r="D2" s="28"/>
      <c r="E2" s="29" t="s">
        <v>38</v>
      </c>
    </row>
    <row r="3" spans="1:5" ht="15.75" customHeight="1" x14ac:dyDescent="0.3">
      <c r="A3" s="30" t="s">
        <v>39</v>
      </c>
      <c r="B3" s="31" t="s">
        <v>36</v>
      </c>
      <c r="C3" s="32" t="s">
        <v>40</v>
      </c>
      <c r="D3" s="31" t="s">
        <v>41</v>
      </c>
      <c r="E3" s="33" t="s">
        <v>42</v>
      </c>
    </row>
    <row r="4" spans="1:5" ht="15.75" customHeight="1" x14ac:dyDescent="0.3">
      <c r="A4" s="74" t="s">
        <v>43</v>
      </c>
      <c r="B4" s="35" t="s">
        <v>44</v>
      </c>
      <c r="C4" s="36" t="s">
        <v>45</v>
      </c>
      <c r="D4" s="37" t="s">
        <v>46</v>
      </c>
      <c r="E4" s="38"/>
    </row>
    <row r="5" spans="1:5" ht="15.75" customHeight="1" x14ac:dyDescent="0.3">
      <c r="A5" s="60"/>
      <c r="B5" s="38"/>
      <c r="C5" s="36" t="s">
        <v>47</v>
      </c>
      <c r="D5" s="37" t="s">
        <v>48</v>
      </c>
      <c r="E5" s="38" t="s">
        <v>49</v>
      </c>
    </row>
    <row r="6" spans="1:5" ht="15.75" customHeight="1" x14ac:dyDescent="0.25">
      <c r="A6" s="60"/>
      <c r="B6" s="38"/>
      <c r="C6" s="38"/>
      <c r="D6" s="37" t="s">
        <v>50</v>
      </c>
      <c r="E6" s="38" t="s">
        <v>51</v>
      </c>
    </row>
    <row r="7" spans="1:5" ht="15.75" customHeight="1" x14ac:dyDescent="0.25">
      <c r="A7" s="60"/>
      <c r="B7" s="38"/>
      <c r="C7" s="38"/>
      <c r="D7" s="37" t="s">
        <v>52</v>
      </c>
      <c r="E7" s="38" t="s">
        <v>53</v>
      </c>
    </row>
    <row r="8" spans="1:5" ht="15.75" customHeight="1" x14ac:dyDescent="0.25">
      <c r="A8" s="60"/>
      <c r="B8" s="38"/>
      <c r="C8" s="38"/>
      <c r="D8" s="37" t="s">
        <v>54</v>
      </c>
      <c r="E8" s="38" t="s">
        <v>55</v>
      </c>
    </row>
    <row r="9" spans="1:5" ht="15.75" customHeight="1" x14ac:dyDescent="0.25">
      <c r="A9" s="60"/>
      <c r="B9" s="38"/>
      <c r="C9" s="38"/>
      <c r="D9" s="37" t="s">
        <v>56</v>
      </c>
      <c r="E9" s="38" t="s">
        <v>57</v>
      </c>
    </row>
    <row r="10" spans="1:5" ht="15.75" customHeight="1" x14ac:dyDescent="0.3">
      <c r="A10" s="60"/>
      <c r="B10" s="38"/>
      <c r="C10" s="36"/>
      <c r="D10" s="37" t="s">
        <v>58</v>
      </c>
      <c r="E10" s="39" t="s">
        <v>59</v>
      </c>
    </row>
    <row r="11" spans="1:5" ht="15.75" customHeight="1" x14ac:dyDescent="0.3">
      <c r="A11" s="60"/>
      <c r="B11" s="38"/>
      <c r="C11" s="36"/>
      <c r="D11" s="37" t="s">
        <v>60</v>
      </c>
      <c r="E11" s="38" t="s">
        <v>61</v>
      </c>
    </row>
    <row r="12" spans="1:5" ht="15.75" customHeight="1" x14ac:dyDescent="0.3">
      <c r="A12" s="60"/>
      <c r="B12" s="38"/>
      <c r="C12" s="36"/>
      <c r="D12" s="37" t="s">
        <v>62</v>
      </c>
      <c r="E12" s="38" t="s">
        <v>63</v>
      </c>
    </row>
    <row r="13" spans="1:5" ht="15.75" customHeight="1" x14ac:dyDescent="0.3">
      <c r="A13" s="60"/>
      <c r="B13" s="38"/>
      <c r="C13" s="36"/>
      <c r="D13" s="37" t="s">
        <v>64</v>
      </c>
      <c r="E13" s="38" t="s">
        <v>65</v>
      </c>
    </row>
    <row r="14" spans="1:5" ht="15.75" customHeight="1" x14ac:dyDescent="0.3">
      <c r="A14" s="60"/>
      <c r="B14" s="38"/>
      <c r="C14" s="36" t="s">
        <v>66</v>
      </c>
      <c r="D14" s="37">
        <v>1</v>
      </c>
      <c r="E14" s="38" t="s">
        <v>67</v>
      </c>
    </row>
    <row r="15" spans="1:5" ht="15.75" customHeight="1" x14ac:dyDescent="0.25">
      <c r="A15" s="60"/>
      <c r="B15" s="38"/>
      <c r="C15" s="38"/>
      <c r="D15" s="37" t="s">
        <v>68</v>
      </c>
      <c r="E15" s="38" t="s">
        <v>69</v>
      </c>
    </row>
    <row r="16" spans="1:5" ht="15.75" customHeight="1" x14ac:dyDescent="0.25">
      <c r="A16" s="60"/>
      <c r="B16" s="38"/>
      <c r="C16" s="38"/>
      <c r="D16" s="37">
        <v>24</v>
      </c>
      <c r="E16" s="38" t="s">
        <v>70</v>
      </c>
    </row>
    <row r="17" spans="1:5" ht="15.75" customHeight="1" x14ac:dyDescent="0.3">
      <c r="A17" s="60"/>
      <c r="B17" s="38"/>
      <c r="C17" s="36" t="s">
        <v>71</v>
      </c>
      <c r="D17" s="37">
        <v>1</v>
      </c>
      <c r="E17" s="38" t="s">
        <v>72</v>
      </c>
    </row>
    <row r="18" spans="1:5" ht="15.75" customHeight="1" x14ac:dyDescent="0.25">
      <c r="A18" s="60"/>
      <c r="B18" s="38"/>
      <c r="C18" s="38"/>
      <c r="D18" s="37" t="s">
        <v>68</v>
      </c>
      <c r="E18" s="38" t="s">
        <v>73</v>
      </c>
    </row>
    <row r="19" spans="1:5" ht="15.75" customHeight="1" x14ac:dyDescent="0.25">
      <c r="A19" s="60"/>
      <c r="B19" s="38"/>
      <c r="C19" s="38"/>
      <c r="D19" s="37">
        <v>20</v>
      </c>
      <c r="E19" s="38" t="s">
        <v>74</v>
      </c>
    </row>
    <row r="20" spans="1:5" ht="15.75" customHeight="1" x14ac:dyDescent="0.3">
      <c r="A20" s="74" t="s">
        <v>75</v>
      </c>
      <c r="B20" s="38" t="s">
        <v>76</v>
      </c>
      <c r="C20" s="36" t="s">
        <v>45</v>
      </c>
      <c r="D20" s="37" t="s">
        <v>46</v>
      </c>
      <c r="E20" s="38"/>
    </row>
    <row r="21" spans="1:5" ht="15.75" customHeight="1" x14ac:dyDescent="0.3">
      <c r="A21" s="60"/>
      <c r="B21" s="38"/>
      <c r="C21" s="36" t="s">
        <v>47</v>
      </c>
      <c r="D21" s="37" t="s">
        <v>77</v>
      </c>
      <c r="E21" s="38" t="s">
        <v>78</v>
      </c>
    </row>
    <row r="22" spans="1:5" ht="15.75" customHeight="1" x14ac:dyDescent="0.25">
      <c r="A22" s="60"/>
      <c r="B22" s="38"/>
      <c r="C22" s="38"/>
      <c r="D22" s="37" t="s">
        <v>79</v>
      </c>
      <c r="E22" s="38" t="s">
        <v>80</v>
      </c>
    </row>
    <row r="23" spans="1:5" ht="15.75" customHeight="1" x14ac:dyDescent="0.25">
      <c r="A23" s="60"/>
      <c r="B23" s="38"/>
      <c r="C23" s="38"/>
      <c r="D23" s="37" t="s">
        <v>81</v>
      </c>
      <c r="E23" s="38" t="s">
        <v>82</v>
      </c>
    </row>
    <row r="24" spans="1:5" ht="15.75" customHeight="1" x14ac:dyDescent="0.3">
      <c r="A24" s="60"/>
      <c r="B24" s="38"/>
      <c r="C24" s="36" t="s">
        <v>83</v>
      </c>
      <c r="D24" s="37">
        <v>1</v>
      </c>
      <c r="E24" s="38" t="s">
        <v>84</v>
      </c>
    </row>
    <row r="25" spans="1:5" ht="15.75" customHeight="1" x14ac:dyDescent="0.25">
      <c r="A25" s="60"/>
      <c r="B25" s="38"/>
      <c r="C25" s="38"/>
      <c r="D25" s="37" t="s">
        <v>68</v>
      </c>
      <c r="E25" s="38" t="s">
        <v>85</v>
      </c>
    </row>
    <row r="26" spans="1:5" ht="15.75" customHeight="1" x14ac:dyDescent="0.25">
      <c r="A26" s="60"/>
      <c r="B26" s="38"/>
      <c r="C26" s="38"/>
      <c r="D26" s="37">
        <v>7</v>
      </c>
      <c r="E26" s="38" t="s">
        <v>86</v>
      </c>
    </row>
    <row r="27" spans="1:5" ht="15.75" customHeight="1" x14ac:dyDescent="0.3">
      <c r="A27" s="74" t="s">
        <v>87</v>
      </c>
      <c r="B27" s="38" t="s">
        <v>88</v>
      </c>
      <c r="C27" s="36" t="s">
        <v>45</v>
      </c>
      <c r="D27" s="37" t="s">
        <v>46</v>
      </c>
      <c r="E27" s="38"/>
    </row>
    <row r="28" spans="1:5" ht="15.75" customHeight="1" x14ac:dyDescent="0.3">
      <c r="A28" s="60"/>
      <c r="B28" s="38"/>
      <c r="C28" s="36" t="s">
        <v>47</v>
      </c>
      <c r="D28" s="37" t="s">
        <v>89</v>
      </c>
      <c r="E28" s="38" t="s">
        <v>90</v>
      </c>
    </row>
    <row r="29" spans="1:5" ht="15.75" customHeight="1" x14ac:dyDescent="0.25">
      <c r="A29" s="60"/>
      <c r="B29" s="38"/>
      <c r="C29" s="38"/>
      <c r="D29" s="37" t="s">
        <v>91</v>
      </c>
      <c r="E29" s="38" t="s">
        <v>92</v>
      </c>
    </row>
    <row r="30" spans="1:5" ht="15.75" customHeight="1" x14ac:dyDescent="0.25">
      <c r="A30" s="60"/>
      <c r="B30" s="38"/>
      <c r="C30" s="38"/>
      <c r="D30" s="37" t="s">
        <v>93</v>
      </c>
      <c r="E30" s="38" t="s">
        <v>94</v>
      </c>
    </row>
    <row r="31" spans="1:5" ht="15.75" customHeight="1" x14ac:dyDescent="0.3">
      <c r="A31" s="60"/>
      <c r="B31" s="38"/>
      <c r="C31" s="36" t="s">
        <v>95</v>
      </c>
      <c r="D31" s="37">
        <v>1</v>
      </c>
      <c r="E31" s="38" t="s">
        <v>96</v>
      </c>
    </row>
    <row r="32" spans="1:5" ht="15.75" customHeight="1" x14ac:dyDescent="0.25">
      <c r="A32" s="60"/>
      <c r="B32" s="38"/>
      <c r="C32" s="38"/>
      <c r="D32" s="37" t="s">
        <v>68</v>
      </c>
      <c r="E32" s="38" t="s">
        <v>85</v>
      </c>
    </row>
    <row r="33" spans="1:5" ht="15.75" customHeight="1" x14ac:dyDescent="0.25">
      <c r="A33" s="60"/>
      <c r="B33" s="38"/>
      <c r="C33" s="38"/>
      <c r="D33" s="37">
        <v>7</v>
      </c>
      <c r="E33" s="38" t="s">
        <v>97</v>
      </c>
    </row>
    <row r="34" spans="1:5" ht="15.75" customHeight="1" x14ac:dyDescent="0.3">
      <c r="A34" s="74" t="s">
        <v>98</v>
      </c>
      <c r="B34" s="38" t="s">
        <v>99</v>
      </c>
      <c r="C34" s="36" t="s">
        <v>45</v>
      </c>
      <c r="D34" s="37" t="s">
        <v>46</v>
      </c>
      <c r="E34" s="38"/>
    </row>
    <row r="35" spans="1:5" ht="15.75" customHeight="1" x14ac:dyDescent="0.3">
      <c r="A35" s="60"/>
      <c r="B35" s="38"/>
      <c r="C35" s="36" t="s">
        <v>47</v>
      </c>
      <c r="D35" s="37" t="s">
        <v>100</v>
      </c>
      <c r="E35" s="38" t="s">
        <v>101</v>
      </c>
    </row>
    <row r="36" spans="1:5" ht="15.75" customHeight="1" x14ac:dyDescent="0.3">
      <c r="A36" s="60"/>
      <c r="B36" s="38"/>
      <c r="C36" s="36"/>
      <c r="D36" s="37" t="s">
        <v>102</v>
      </c>
      <c r="E36" s="38" t="s">
        <v>103</v>
      </c>
    </row>
    <row r="37" spans="1:5" ht="13" x14ac:dyDescent="0.3">
      <c r="A37" s="40" t="s">
        <v>104</v>
      </c>
      <c r="B37" s="38" t="s">
        <v>105</v>
      </c>
      <c r="C37" s="36" t="s">
        <v>45</v>
      </c>
      <c r="D37" s="37" t="s">
        <v>46</v>
      </c>
      <c r="E37" s="38" t="s">
        <v>106</v>
      </c>
    </row>
    <row r="38" spans="1:5" ht="13" x14ac:dyDescent="0.3">
      <c r="A38" s="74" t="s">
        <v>107</v>
      </c>
      <c r="B38" s="38" t="s">
        <v>108</v>
      </c>
      <c r="C38" s="36" t="s">
        <v>45</v>
      </c>
      <c r="D38" s="37" t="s">
        <v>46</v>
      </c>
      <c r="E38" s="38"/>
    </row>
    <row r="39" spans="1:5" ht="13" x14ac:dyDescent="0.3">
      <c r="A39" s="60"/>
      <c r="B39" s="38"/>
      <c r="C39" s="36" t="s">
        <v>47</v>
      </c>
      <c r="D39" s="37" t="s">
        <v>109</v>
      </c>
      <c r="E39" s="38" t="s">
        <v>110</v>
      </c>
    </row>
    <row r="40" spans="1:5" ht="12.5" x14ac:dyDescent="0.25">
      <c r="A40" s="60"/>
      <c r="B40" s="38"/>
      <c r="C40" s="38"/>
      <c r="D40" s="37" t="s">
        <v>111</v>
      </c>
      <c r="E40" s="38" t="s">
        <v>112</v>
      </c>
    </row>
    <row r="41" spans="1:5" ht="13" x14ac:dyDescent="0.3">
      <c r="A41" s="60"/>
      <c r="B41" s="38"/>
      <c r="C41" s="36" t="s">
        <v>113</v>
      </c>
      <c r="D41" s="37">
        <v>0</v>
      </c>
      <c r="E41" s="38" t="s">
        <v>114</v>
      </c>
    </row>
    <row r="42" spans="1:5" ht="12.5" x14ac:dyDescent="0.25">
      <c r="A42" s="60"/>
      <c r="B42" s="38"/>
      <c r="C42" s="38"/>
      <c r="D42" s="37" t="s">
        <v>68</v>
      </c>
      <c r="E42" s="38" t="s">
        <v>115</v>
      </c>
    </row>
    <row r="43" spans="1:5" ht="12.5" x14ac:dyDescent="0.25">
      <c r="A43" s="60"/>
      <c r="B43" s="38"/>
      <c r="C43" s="38"/>
      <c r="D43" s="37">
        <v>89</v>
      </c>
      <c r="E43" s="38" t="s">
        <v>116</v>
      </c>
    </row>
    <row r="44" spans="1:5" ht="12.5" x14ac:dyDescent="0.25">
      <c r="A44" s="60"/>
      <c r="B44" s="38"/>
      <c r="C44" s="38"/>
      <c r="D44" s="37">
        <v>100</v>
      </c>
      <c r="E44" s="38" t="s">
        <v>117</v>
      </c>
    </row>
    <row r="45" spans="1:5" ht="12.5" x14ac:dyDescent="0.25">
      <c r="A45" s="60"/>
      <c r="B45" s="38"/>
      <c r="C45" s="38"/>
      <c r="D45" s="37" t="s">
        <v>68</v>
      </c>
      <c r="E45" s="38" t="s">
        <v>118</v>
      </c>
    </row>
    <row r="46" spans="1:5" ht="12.5" x14ac:dyDescent="0.25">
      <c r="A46" s="60"/>
      <c r="B46" s="38"/>
      <c r="C46" s="38"/>
      <c r="D46" s="37">
        <v>254</v>
      </c>
      <c r="E46" s="38" t="s">
        <v>119</v>
      </c>
    </row>
    <row r="47" spans="1:5" ht="13" x14ac:dyDescent="0.3">
      <c r="A47" s="74" t="s">
        <v>120</v>
      </c>
      <c r="B47" s="38" t="s">
        <v>121</v>
      </c>
      <c r="C47" s="36" t="s">
        <v>45</v>
      </c>
      <c r="D47" s="37" t="s">
        <v>46</v>
      </c>
      <c r="E47" s="38"/>
    </row>
    <row r="48" spans="1:5" ht="13" x14ac:dyDescent="0.3">
      <c r="A48" s="60"/>
      <c r="B48" s="38"/>
      <c r="C48" s="36" t="s">
        <v>122</v>
      </c>
      <c r="D48" s="37" t="s">
        <v>21</v>
      </c>
      <c r="E48" s="38" t="s">
        <v>123</v>
      </c>
    </row>
    <row r="49" spans="1:5" ht="13" x14ac:dyDescent="0.3">
      <c r="A49" s="60"/>
      <c r="B49" s="38"/>
      <c r="C49" s="36"/>
      <c r="D49" s="37" t="s">
        <v>124</v>
      </c>
      <c r="E49" s="38" t="s">
        <v>125</v>
      </c>
    </row>
    <row r="50" spans="1:5" ht="13" x14ac:dyDescent="0.3">
      <c r="A50" s="60"/>
      <c r="B50" s="38"/>
      <c r="C50" s="36" t="s">
        <v>66</v>
      </c>
      <c r="D50" s="37">
        <v>1</v>
      </c>
      <c r="E50" s="38" t="s">
        <v>67</v>
      </c>
    </row>
    <row r="51" spans="1:5" ht="12.5" x14ac:dyDescent="0.25">
      <c r="A51" s="60"/>
      <c r="B51" s="38"/>
      <c r="C51" s="38"/>
      <c r="D51" s="37" t="s">
        <v>68</v>
      </c>
      <c r="E51" s="38" t="s">
        <v>69</v>
      </c>
    </row>
    <row r="52" spans="1:5" ht="12.5" x14ac:dyDescent="0.25">
      <c r="A52" s="60"/>
      <c r="B52" s="38"/>
      <c r="C52" s="38"/>
      <c r="D52" s="37">
        <v>24</v>
      </c>
      <c r="E52" s="38" t="s">
        <v>70</v>
      </c>
    </row>
    <row r="53" spans="1:5" ht="13" x14ac:dyDescent="0.3">
      <c r="A53" s="60"/>
      <c r="B53" s="38"/>
      <c r="C53" s="36" t="s">
        <v>71</v>
      </c>
      <c r="D53" s="37">
        <v>1</v>
      </c>
      <c r="E53" s="38" t="s">
        <v>72</v>
      </c>
    </row>
    <row r="54" spans="1:5" ht="12.5" x14ac:dyDescent="0.25">
      <c r="A54" s="60"/>
      <c r="B54" s="38"/>
      <c r="C54" s="38"/>
      <c r="D54" s="37" t="s">
        <v>68</v>
      </c>
      <c r="E54" s="38" t="s">
        <v>73</v>
      </c>
    </row>
    <row r="55" spans="1:5" ht="12.5" x14ac:dyDescent="0.25">
      <c r="A55" s="60"/>
      <c r="B55" s="38"/>
      <c r="C55" s="38"/>
      <c r="D55" s="37">
        <v>20</v>
      </c>
      <c r="E55" s="38" t="s">
        <v>74</v>
      </c>
    </row>
    <row r="56" spans="1:5" ht="13" x14ac:dyDescent="0.3">
      <c r="A56" s="60"/>
      <c r="B56" s="38"/>
      <c r="C56" s="36" t="s">
        <v>126</v>
      </c>
      <c r="D56" s="41" t="s">
        <v>127</v>
      </c>
      <c r="E56" s="38" t="s">
        <v>128</v>
      </c>
    </row>
    <row r="57" spans="1:5" ht="12.5" x14ac:dyDescent="0.25">
      <c r="A57" s="60"/>
      <c r="B57" s="38"/>
      <c r="D57" s="41">
        <v>1</v>
      </c>
      <c r="E57" s="38" t="s">
        <v>129</v>
      </c>
    </row>
    <row r="58" spans="1:5" ht="13" x14ac:dyDescent="0.3">
      <c r="A58" s="60"/>
      <c r="B58" s="38"/>
      <c r="C58" s="36"/>
      <c r="D58" s="41" t="s">
        <v>68</v>
      </c>
      <c r="E58" s="38" t="s">
        <v>130</v>
      </c>
    </row>
    <row r="59" spans="1:5" ht="13" x14ac:dyDescent="0.3">
      <c r="A59" s="60"/>
      <c r="B59" s="38"/>
      <c r="C59" s="36"/>
      <c r="D59" s="41">
        <v>990</v>
      </c>
      <c r="E59" s="38" t="s">
        <v>131</v>
      </c>
    </row>
    <row r="60" spans="1:5" ht="13" x14ac:dyDescent="0.3">
      <c r="A60" s="60"/>
      <c r="B60" s="38"/>
      <c r="C60" s="36"/>
      <c r="D60" s="41" t="s">
        <v>132</v>
      </c>
      <c r="E60" s="38" t="s">
        <v>133</v>
      </c>
    </row>
    <row r="61" spans="1:5" ht="13" x14ac:dyDescent="0.3">
      <c r="A61" s="60"/>
      <c r="B61" s="38"/>
      <c r="C61" s="36"/>
      <c r="D61" s="41" t="s">
        <v>68</v>
      </c>
      <c r="E61" s="38" t="s">
        <v>134</v>
      </c>
    </row>
    <row r="62" spans="1:5" ht="13" x14ac:dyDescent="0.3">
      <c r="A62" s="60"/>
      <c r="B62" s="38"/>
      <c r="C62" s="36"/>
      <c r="D62" s="41" t="s">
        <v>10</v>
      </c>
      <c r="E62" s="38" t="s">
        <v>135</v>
      </c>
    </row>
    <row r="63" spans="1:5" ht="13" x14ac:dyDescent="0.3">
      <c r="A63" s="60"/>
      <c r="B63" s="38"/>
      <c r="C63" s="36" t="s">
        <v>136</v>
      </c>
      <c r="D63" s="41" t="s">
        <v>127</v>
      </c>
      <c r="E63" s="38" t="s">
        <v>104</v>
      </c>
    </row>
    <row r="64" spans="1:5" ht="13" x14ac:dyDescent="0.3">
      <c r="A64" s="60"/>
      <c r="B64" s="38"/>
      <c r="C64" s="36"/>
      <c r="D64" s="41">
        <v>1</v>
      </c>
      <c r="E64" s="24" t="s">
        <v>137</v>
      </c>
    </row>
    <row r="65" spans="1:5" ht="13" x14ac:dyDescent="0.3">
      <c r="A65" s="60"/>
      <c r="B65" s="38"/>
      <c r="C65" s="36"/>
      <c r="D65" s="41" t="s">
        <v>68</v>
      </c>
      <c r="E65" s="38" t="s">
        <v>138</v>
      </c>
    </row>
    <row r="66" spans="1:5" ht="13" x14ac:dyDescent="0.3">
      <c r="A66" s="60"/>
      <c r="B66" s="38"/>
      <c r="C66" s="36"/>
      <c r="D66" s="41">
        <v>510</v>
      </c>
      <c r="E66" s="38" t="s">
        <v>139</v>
      </c>
    </row>
    <row r="67" spans="1:5" ht="13" x14ac:dyDescent="0.3">
      <c r="A67" s="60"/>
      <c r="B67" s="38"/>
      <c r="C67" s="36"/>
      <c r="D67" s="37" t="s">
        <v>132</v>
      </c>
      <c r="E67" s="38" t="s">
        <v>140</v>
      </c>
    </row>
    <row r="68" spans="1:5" ht="13" x14ac:dyDescent="0.3">
      <c r="A68" s="60"/>
      <c r="B68" s="38"/>
      <c r="C68" s="36"/>
      <c r="D68" s="37" t="s">
        <v>68</v>
      </c>
      <c r="E68" s="38" t="s">
        <v>141</v>
      </c>
    </row>
    <row r="69" spans="1:5" ht="13" x14ac:dyDescent="0.3">
      <c r="A69" s="60"/>
      <c r="B69" s="38"/>
      <c r="C69" s="36"/>
      <c r="D69" s="37" t="s">
        <v>142</v>
      </c>
      <c r="E69" s="38" t="s">
        <v>143</v>
      </c>
    </row>
    <row r="70" spans="1:5" ht="13" x14ac:dyDescent="0.3">
      <c r="A70" s="74" t="s">
        <v>144</v>
      </c>
      <c r="B70" s="38" t="s">
        <v>145</v>
      </c>
      <c r="C70" s="36" t="s">
        <v>45</v>
      </c>
      <c r="D70" s="37" t="s">
        <v>46</v>
      </c>
      <c r="E70" s="38"/>
    </row>
    <row r="71" spans="1:5" ht="13" x14ac:dyDescent="0.3">
      <c r="A71" s="60"/>
      <c r="B71" s="38"/>
      <c r="C71" s="36" t="s">
        <v>83</v>
      </c>
      <c r="D71" s="37">
        <v>0</v>
      </c>
      <c r="E71" s="38" t="s">
        <v>146</v>
      </c>
    </row>
    <row r="72" spans="1:5" ht="13" x14ac:dyDescent="0.3">
      <c r="A72" s="60"/>
      <c r="B72" s="38"/>
      <c r="C72" s="36"/>
      <c r="D72" s="37" t="s">
        <v>68</v>
      </c>
      <c r="E72" s="38" t="s">
        <v>147</v>
      </c>
    </row>
    <row r="73" spans="1:5" ht="13" x14ac:dyDescent="0.3">
      <c r="A73" s="60"/>
      <c r="B73" s="38"/>
      <c r="C73" s="36"/>
      <c r="D73" s="37">
        <v>7</v>
      </c>
      <c r="E73" s="38" t="s">
        <v>148</v>
      </c>
    </row>
    <row r="74" spans="1:5" ht="13" x14ac:dyDescent="0.3">
      <c r="A74" s="60"/>
      <c r="B74" s="38"/>
      <c r="C74" s="36" t="s">
        <v>149</v>
      </c>
      <c r="D74" s="41">
        <v>0</v>
      </c>
      <c r="E74" s="38" t="s">
        <v>150</v>
      </c>
    </row>
    <row r="75" spans="1:5" ht="13" x14ac:dyDescent="0.3">
      <c r="A75" s="34"/>
      <c r="B75" s="38"/>
      <c r="C75" s="36"/>
      <c r="D75" s="37" t="s">
        <v>68</v>
      </c>
      <c r="E75" s="38" t="s">
        <v>151</v>
      </c>
    </row>
    <row r="76" spans="1:5" ht="13" x14ac:dyDescent="0.3">
      <c r="A76" s="34"/>
      <c r="B76" s="38"/>
      <c r="C76" s="36"/>
      <c r="D76" s="37">
        <v>4000</v>
      </c>
      <c r="E76" s="38" t="s">
        <v>152</v>
      </c>
    </row>
    <row r="77" spans="1:5" ht="13" x14ac:dyDescent="0.3">
      <c r="A77" s="34"/>
      <c r="B77" s="38"/>
      <c r="C77" s="36"/>
      <c r="D77" s="37"/>
      <c r="E77" s="38"/>
    </row>
    <row r="78" spans="1:5" ht="13" x14ac:dyDescent="0.3">
      <c r="A78" s="25" t="s">
        <v>153</v>
      </c>
      <c r="B78" s="38"/>
      <c r="C78" s="36"/>
      <c r="D78" s="37"/>
      <c r="E78" s="38"/>
    </row>
    <row r="79" spans="1:5" ht="14" x14ac:dyDescent="0.3">
      <c r="A79" s="30" t="s">
        <v>39</v>
      </c>
      <c r="B79" s="31" t="s">
        <v>36</v>
      </c>
      <c r="C79" s="32" t="s">
        <v>40</v>
      </c>
      <c r="D79" s="31" t="s">
        <v>41</v>
      </c>
      <c r="E79" s="33" t="s">
        <v>42</v>
      </c>
    </row>
    <row r="80" spans="1:5" ht="13" x14ac:dyDescent="0.3">
      <c r="A80" s="74" t="s">
        <v>154</v>
      </c>
      <c r="B80" s="38" t="s">
        <v>155</v>
      </c>
      <c r="C80" s="36" t="s">
        <v>45</v>
      </c>
      <c r="D80" s="37" t="s">
        <v>46</v>
      </c>
      <c r="E80" s="38"/>
    </row>
    <row r="81" spans="1:5" ht="13" x14ac:dyDescent="0.3">
      <c r="A81" s="60"/>
      <c r="B81" s="38"/>
      <c r="C81" s="36" t="s">
        <v>122</v>
      </c>
      <c r="D81" s="37" t="s">
        <v>156</v>
      </c>
      <c r="E81" s="38" t="s">
        <v>157</v>
      </c>
    </row>
    <row r="82" spans="1:5" ht="13" x14ac:dyDescent="0.3">
      <c r="A82" s="60"/>
      <c r="B82" s="38"/>
      <c r="C82" s="36"/>
      <c r="D82" s="37" t="s">
        <v>158</v>
      </c>
      <c r="E82" s="38" t="s">
        <v>159</v>
      </c>
    </row>
    <row r="83" spans="1:5" ht="13" x14ac:dyDescent="0.3">
      <c r="A83" s="76" t="s">
        <v>160</v>
      </c>
      <c r="B83" s="38" t="s">
        <v>161</v>
      </c>
      <c r="C83" s="36" t="s">
        <v>45</v>
      </c>
      <c r="D83" s="37" t="s">
        <v>46</v>
      </c>
      <c r="E83" s="38"/>
    </row>
    <row r="84" spans="1:5" ht="12.5" x14ac:dyDescent="0.25">
      <c r="A84" s="60"/>
      <c r="B84" s="38"/>
      <c r="C84" s="38"/>
      <c r="D84" s="37" t="s">
        <v>48</v>
      </c>
      <c r="E84" s="38" t="s">
        <v>162</v>
      </c>
    </row>
    <row r="85" spans="1:5" ht="12.5" x14ac:dyDescent="0.25">
      <c r="A85" s="60"/>
      <c r="B85" s="38"/>
      <c r="C85" s="38"/>
      <c r="D85" s="37" t="s">
        <v>50</v>
      </c>
      <c r="E85" s="38" t="s">
        <v>163</v>
      </c>
    </row>
    <row r="86" spans="1:5" ht="13" x14ac:dyDescent="0.3">
      <c r="A86" s="60"/>
      <c r="B86" s="38"/>
      <c r="C86" s="36"/>
      <c r="D86" s="37" t="s">
        <v>164</v>
      </c>
      <c r="E86" s="38" t="s">
        <v>165</v>
      </c>
    </row>
    <row r="87" spans="1:5" ht="12.5" x14ac:dyDescent="0.25">
      <c r="A87" s="60"/>
      <c r="B87" s="38"/>
      <c r="C87" s="38"/>
      <c r="D87" s="37" t="s">
        <v>166</v>
      </c>
      <c r="E87" s="38" t="s">
        <v>167</v>
      </c>
    </row>
    <row r="88" spans="1:5" ht="13" x14ac:dyDescent="0.3">
      <c r="A88" s="42"/>
      <c r="B88" s="38"/>
      <c r="C88" s="36"/>
      <c r="D88" s="37"/>
      <c r="E88" s="38"/>
    </row>
    <row r="89" spans="1:5" ht="13" x14ac:dyDescent="0.3">
      <c r="A89" s="25" t="s">
        <v>168</v>
      </c>
      <c r="B89" s="38"/>
      <c r="C89" s="36"/>
      <c r="D89" s="37"/>
      <c r="E89" s="38"/>
    </row>
    <row r="90" spans="1:5" ht="14" x14ac:dyDescent="0.3">
      <c r="A90" s="30" t="s">
        <v>39</v>
      </c>
      <c r="B90" s="31" t="s">
        <v>36</v>
      </c>
      <c r="C90" s="32" t="s">
        <v>40</v>
      </c>
      <c r="D90" s="31" t="s">
        <v>41</v>
      </c>
      <c r="E90" s="33" t="s">
        <v>42</v>
      </c>
    </row>
    <row r="91" spans="1:5" ht="13" x14ac:dyDescent="0.3">
      <c r="A91" s="76" t="s">
        <v>169</v>
      </c>
      <c r="B91" s="38" t="s">
        <v>170</v>
      </c>
      <c r="C91" s="36" t="s">
        <v>45</v>
      </c>
      <c r="D91" s="37" t="s">
        <v>46</v>
      </c>
      <c r="E91" s="38"/>
    </row>
    <row r="92" spans="1:5" ht="13" x14ac:dyDescent="0.3">
      <c r="A92" s="60"/>
      <c r="B92" s="38"/>
      <c r="C92" s="36" t="s">
        <v>122</v>
      </c>
      <c r="D92" s="37" t="s">
        <v>171</v>
      </c>
      <c r="E92" s="38" t="s">
        <v>172</v>
      </c>
    </row>
    <row r="93" spans="1:5" ht="12.5" x14ac:dyDescent="0.25">
      <c r="A93" s="60"/>
      <c r="B93" s="38"/>
      <c r="C93" s="38"/>
      <c r="D93" s="37" t="s">
        <v>173</v>
      </c>
      <c r="E93" s="38" t="s">
        <v>174</v>
      </c>
    </row>
    <row r="94" spans="1:5" ht="12.5" x14ac:dyDescent="0.25">
      <c r="A94" s="60"/>
      <c r="B94" s="38"/>
      <c r="C94" s="38"/>
      <c r="D94" s="37" t="s">
        <v>175</v>
      </c>
      <c r="E94" s="38" t="s">
        <v>176</v>
      </c>
    </row>
    <row r="95" spans="1:5" ht="12.5" x14ac:dyDescent="0.25">
      <c r="A95" s="60"/>
      <c r="B95" s="38"/>
      <c r="C95" s="38"/>
      <c r="D95" s="37" t="s">
        <v>177</v>
      </c>
      <c r="E95" s="38" t="s">
        <v>178</v>
      </c>
    </row>
    <row r="96" spans="1:5" ht="12.5" x14ac:dyDescent="0.25">
      <c r="A96" s="60"/>
      <c r="B96" s="38"/>
      <c r="C96" s="38"/>
      <c r="D96" s="37" t="s">
        <v>179</v>
      </c>
      <c r="E96" s="38" t="s">
        <v>180</v>
      </c>
    </row>
    <row r="97" spans="1:5" ht="13" x14ac:dyDescent="0.3">
      <c r="A97" s="60"/>
      <c r="B97" s="38"/>
      <c r="C97" s="36" t="s">
        <v>181</v>
      </c>
      <c r="D97" s="37">
        <v>0</v>
      </c>
      <c r="E97" s="38" t="s">
        <v>182</v>
      </c>
    </row>
    <row r="98" spans="1:5" ht="13" x14ac:dyDescent="0.3">
      <c r="A98" s="60"/>
      <c r="B98" s="38"/>
      <c r="C98" s="36"/>
      <c r="D98" s="37" t="s">
        <v>68</v>
      </c>
      <c r="E98" s="38" t="s">
        <v>183</v>
      </c>
    </row>
    <row r="99" spans="1:5" ht="12.5" x14ac:dyDescent="0.25">
      <c r="A99" s="60"/>
      <c r="B99" s="38"/>
      <c r="C99" s="38"/>
      <c r="D99" s="37">
        <v>14</v>
      </c>
      <c r="E99" s="38" t="s">
        <v>184</v>
      </c>
    </row>
    <row r="100" spans="1:5" ht="13" x14ac:dyDescent="0.3">
      <c r="A100" s="76" t="s">
        <v>185</v>
      </c>
      <c r="B100" s="38" t="s">
        <v>186</v>
      </c>
      <c r="C100" s="36" t="s">
        <v>45</v>
      </c>
      <c r="D100" s="37" t="s">
        <v>46</v>
      </c>
      <c r="E100" s="38"/>
    </row>
    <row r="101" spans="1:5" ht="13" x14ac:dyDescent="0.3">
      <c r="A101" s="60"/>
      <c r="B101" s="38"/>
      <c r="C101" s="36" t="s">
        <v>122</v>
      </c>
      <c r="D101" s="37" t="s">
        <v>187</v>
      </c>
      <c r="E101" s="38" t="s">
        <v>188</v>
      </c>
    </row>
    <row r="102" spans="1:5" ht="12.5" x14ac:dyDescent="0.25">
      <c r="A102" s="60"/>
      <c r="B102" s="38"/>
      <c r="C102" s="38"/>
      <c r="D102" s="37" t="s">
        <v>189</v>
      </c>
      <c r="E102" s="38" t="s">
        <v>190</v>
      </c>
    </row>
    <row r="103" spans="1:5" ht="13" x14ac:dyDescent="0.3">
      <c r="A103" s="60"/>
      <c r="B103" s="38"/>
      <c r="C103" s="36" t="s">
        <v>191</v>
      </c>
      <c r="D103" s="37">
        <v>1</v>
      </c>
      <c r="E103" s="38" t="s">
        <v>192</v>
      </c>
    </row>
    <row r="104" spans="1:5" ht="12.5" x14ac:dyDescent="0.25">
      <c r="A104" s="60"/>
      <c r="B104" s="38"/>
      <c r="C104" s="38"/>
      <c r="D104" s="37">
        <v>0</v>
      </c>
      <c r="E104" s="38" t="s">
        <v>193</v>
      </c>
    </row>
    <row r="105" spans="1:5" ht="13" x14ac:dyDescent="0.3">
      <c r="A105" s="43" t="s">
        <v>194</v>
      </c>
      <c r="B105" s="38" t="s">
        <v>195</v>
      </c>
      <c r="C105" s="36" t="s">
        <v>45</v>
      </c>
      <c r="D105" s="37" t="s">
        <v>46</v>
      </c>
      <c r="E105" s="38" t="s">
        <v>196</v>
      </c>
    </row>
    <row r="106" spans="1:5" ht="13" x14ac:dyDescent="0.3">
      <c r="A106" s="42"/>
      <c r="B106" s="38"/>
      <c r="C106" s="36"/>
      <c r="D106" s="37"/>
      <c r="E106" s="38"/>
    </row>
    <row r="107" spans="1:5" ht="13" x14ac:dyDescent="0.3">
      <c r="A107" s="25" t="s">
        <v>197</v>
      </c>
      <c r="B107" s="38"/>
      <c r="C107" s="36"/>
      <c r="D107" s="37"/>
      <c r="E107" s="38"/>
    </row>
    <row r="108" spans="1:5" ht="14" x14ac:dyDescent="0.3">
      <c r="A108" s="30" t="s">
        <v>39</v>
      </c>
      <c r="B108" s="31" t="s">
        <v>36</v>
      </c>
      <c r="C108" s="32" t="s">
        <v>40</v>
      </c>
      <c r="D108" s="31" t="s">
        <v>41</v>
      </c>
      <c r="E108" s="33" t="s">
        <v>42</v>
      </c>
    </row>
    <row r="109" spans="1:5" ht="13" x14ac:dyDescent="0.3">
      <c r="A109" s="76" t="s">
        <v>198</v>
      </c>
      <c r="B109" s="38" t="s">
        <v>199</v>
      </c>
      <c r="C109" s="36" t="s">
        <v>45</v>
      </c>
      <c r="D109" s="37" t="s">
        <v>46</v>
      </c>
      <c r="E109" s="38"/>
    </row>
    <row r="110" spans="1:5" ht="13" x14ac:dyDescent="0.3">
      <c r="A110" s="60"/>
      <c r="B110" s="38"/>
      <c r="C110" s="36" t="s">
        <v>200</v>
      </c>
      <c r="D110" s="37">
        <v>1</v>
      </c>
      <c r="E110" s="38" t="s">
        <v>201</v>
      </c>
    </row>
    <row r="111" spans="1:5" ht="13" x14ac:dyDescent="0.3">
      <c r="A111" s="60"/>
      <c r="B111" s="38"/>
      <c r="C111" s="36"/>
      <c r="D111" s="37" t="s">
        <v>68</v>
      </c>
      <c r="E111" s="38" t="s">
        <v>202</v>
      </c>
    </row>
    <row r="112" spans="1:5" ht="13" x14ac:dyDescent="0.3">
      <c r="A112" s="60"/>
      <c r="B112" s="38"/>
      <c r="C112" s="36"/>
      <c r="D112" s="37">
        <v>9</v>
      </c>
      <c r="E112" s="38" t="s">
        <v>203</v>
      </c>
    </row>
    <row r="113" spans="1:5" ht="14" x14ac:dyDescent="0.3">
      <c r="A113" s="76" t="s">
        <v>204</v>
      </c>
      <c r="B113" s="44" t="s">
        <v>205</v>
      </c>
      <c r="C113" s="36" t="s">
        <v>206</v>
      </c>
      <c r="D113" s="37">
        <v>1</v>
      </c>
      <c r="E113" s="38"/>
    </row>
    <row r="114" spans="1:5" ht="14" x14ac:dyDescent="0.3">
      <c r="A114" s="60"/>
      <c r="B114" s="44"/>
      <c r="C114" s="36"/>
      <c r="D114" s="37" t="s">
        <v>68</v>
      </c>
      <c r="E114" s="38"/>
    </row>
    <row r="115" spans="1:5" ht="14" x14ac:dyDescent="0.3">
      <c r="A115" s="60"/>
      <c r="B115" s="44"/>
      <c r="C115" s="36"/>
      <c r="D115" s="37">
        <v>4</v>
      </c>
      <c r="E115" s="38"/>
    </row>
    <row r="116" spans="1:5" ht="13" x14ac:dyDescent="0.3">
      <c r="A116" s="40"/>
      <c r="B116" s="38"/>
      <c r="C116" s="36"/>
      <c r="D116" s="37"/>
      <c r="E116" s="38"/>
    </row>
    <row r="117" spans="1:5" ht="13" x14ac:dyDescent="0.3">
      <c r="A117" s="25" t="s">
        <v>207</v>
      </c>
      <c r="B117" s="38"/>
      <c r="C117" s="36"/>
      <c r="D117" s="37"/>
      <c r="E117" s="38"/>
    </row>
    <row r="118" spans="1:5" ht="14" x14ac:dyDescent="0.3">
      <c r="A118" s="30" t="s">
        <v>39</v>
      </c>
      <c r="B118" s="31" t="s">
        <v>36</v>
      </c>
      <c r="C118" s="32" t="s">
        <v>40</v>
      </c>
      <c r="D118" s="31" t="s">
        <v>41</v>
      </c>
      <c r="E118" s="33" t="s">
        <v>42</v>
      </c>
    </row>
    <row r="119" spans="1:5" ht="13" x14ac:dyDescent="0.3">
      <c r="A119" s="76" t="s">
        <v>208</v>
      </c>
      <c r="B119" s="38" t="s">
        <v>209</v>
      </c>
      <c r="C119" s="36" t="s">
        <v>45</v>
      </c>
      <c r="D119" s="37" t="s">
        <v>46</v>
      </c>
      <c r="E119" s="38"/>
    </row>
    <row r="120" spans="1:5" ht="13" x14ac:dyDescent="0.3">
      <c r="A120" s="60"/>
      <c r="B120" s="38"/>
      <c r="C120" s="36" t="s">
        <v>200</v>
      </c>
      <c r="D120" s="37">
        <v>1</v>
      </c>
      <c r="E120" s="38" t="s">
        <v>201</v>
      </c>
    </row>
    <row r="121" spans="1:5" ht="13" x14ac:dyDescent="0.3">
      <c r="A121" s="60"/>
      <c r="B121" s="38"/>
      <c r="C121" s="36"/>
      <c r="D121" s="37" t="s">
        <v>68</v>
      </c>
      <c r="E121" s="38" t="s">
        <v>202</v>
      </c>
    </row>
    <row r="122" spans="1:5" ht="13" x14ac:dyDescent="0.3">
      <c r="A122" s="60"/>
      <c r="B122" s="38"/>
      <c r="C122" s="36"/>
      <c r="D122" s="37">
        <v>9</v>
      </c>
      <c r="E122" s="38" t="s">
        <v>203</v>
      </c>
    </row>
    <row r="123" spans="1:5" ht="13" x14ac:dyDescent="0.3">
      <c r="A123" s="60"/>
      <c r="B123" s="38"/>
      <c r="C123" s="36" t="s">
        <v>210</v>
      </c>
      <c r="D123" s="37">
        <v>1</v>
      </c>
      <c r="E123" s="38" t="s">
        <v>211</v>
      </c>
    </row>
    <row r="124" spans="1:5" ht="13" x14ac:dyDescent="0.3">
      <c r="A124" s="60"/>
      <c r="B124" s="38"/>
      <c r="C124" s="36"/>
      <c r="D124" s="37" t="s">
        <v>68</v>
      </c>
      <c r="E124" s="38" t="s">
        <v>212</v>
      </c>
    </row>
    <row r="125" spans="1:5" ht="13" x14ac:dyDescent="0.3">
      <c r="A125" s="60"/>
      <c r="B125" s="38"/>
      <c r="C125" s="36"/>
      <c r="D125" s="37">
        <v>10</v>
      </c>
      <c r="E125" s="38" t="s">
        <v>213</v>
      </c>
    </row>
    <row r="126" spans="1:5" ht="14" x14ac:dyDescent="0.3">
      <c r="A126" s="76" t="s">
        <v>214</v>
      </c>
      <c r="B126" s="44" t="s">
        <v>215</v>
      </c>
      <c r="C126" s="36" t="s">
        <v>206</v>
      </c>
      <c r="D126" s="37">
        <v>1</v>
      </c>
      <c r="E126" s="38"/>
    </row>
    <row r="127" spans="1:5" ht="14" x14ac:dyDescent="0.3">
      <c r="A127" s="60"/>
      <c r="B127" s="44"/>
      <c r="C127" s="36"/>
      <c r="D127" s="37" t="s">
        <v>68</v>
      </c>
      <c r="E127" s="38"/>
    </row>
    <row r="128" spans="1:5" ht="14" x14ac:dyDescent="0.3">
      <c r="A128" s="60"/>
      <c r="B128" s="44"/>
      <c r="C128" s="36"/>
      <c r="D128" s="37">
        <v>4</v>
      </c>
      <c r="E128" s="38"/>
    </row>
    <row r="129" spans="1:5" ht="13" x14ac:dyDescent="0.3">
      <c r="A129" s="40"/>
      <c r="B129" s="38"/>
      <c r="C129" s="36"/>
      <c r="D129" s="37"/>
      <c r="E129" s="38"/>
    </row>
    <row r="130" spans="1:5" ht="13" x14ac:dyDescent="0.3">
      <c r="A130" s="25" t="s">
        <v>216</v>
      </c>
      <c r="B130" s="38"/>
      <c r="C130" s="36"/>
      <c r="D130" s="37"/>
      <c r="E130" s="38"/>
    </row>
    <row r="131" spans="1:5" ht="14" x14ac:dyDescent="0.3">
      <c r="A131" s="30" t="s">
        <v>39</v>
      </c>
      <c r="B131" s="31" t="s">
        <v>36</v>
      </c>
      <c r="C131" s="32" t="s">
        <v>40</v>
      </c>
      <c r="D131" s="31" t="s">
        <v>41</v>
      </c>
      <c r="E131" s="33" t="s">
        <v>42</v>
      </c>
    </row>
    <row r="132" spans="1:5" ht="13" x14ac:dyDescent="0.3">
      <c r="A132" s="43" t="s">
        <v>217</v>
      </c>
      <c r="B132" s="38" t="s">
        <v>218</v>
      </c>
      <c r="C132" s="36" t="s">
        <v>45</v>
      </c>
      <c r="D132" s="37" t="s">
        <v>46</v>
      </c>
      <c r="E132" s="38" t="s">
        <v>219</v>
      </c>
    </row>
    <row r="133" spans="1:5" ht="13" x14ac:dyDescent="0.3">
      <c r="A133" s="43" t="s">
        <v>220</v>
      </c>
      <c r="B133" s="38" t="s">
        <v>221</v>
      </c>
      <c r="C133" s="36" t="s">
        <v>45</v>
      </c>
      <c r="D133" s="37" t="s">
        <v>46</v>
      </c>
      <c r="E133" s="38" t="s">
        <v>222</v>
      </c>
    </row>
    <row r="134" spans="1:5" ht="13" x14ac:dyDescent="0.3">
      <c r="A134" s="43" t="s">
        <v>223</v>
      </c>
      <c r="B134" s="38" t="s">
        <v>224</v>
      </c>
      <c r="C134" s="36" t="s">
        <v>45</v>
      </c>
      <c r="D134" s="37" t="s">
        <v>46</v>
      </c>
      <c r="E134" s="38" t="s">
        <v>225</v>
      </c>
    </row>
    <row r="135" spans="1:5" ht="13" x14ac:dyDescent="0.3">
      <c r="A135" s="43" t="s">
        <v>226</v>
      </c>
      <c r="B135" s="38" t="s">
        <v>227</v>
      </c>
      <c r="C135" s="36" t="s">
        <v>45</v>
      </c>
      <c r="D135" s="37" t="s">
        <v>46</v>
      </c>
      <c r="E135" s="38" t="s">
        <v>228</v>
      </c>
    </row>
    <row r="136" spans="1:5" ht="13" x14ac:dyDescent="0.3">
      <c r="A136" s="43" t="s">
        <v>229</v>
      </c>
      <c r="B136" s="38" t="s">
        <v>230</v>
      </c>
      <c r="C136" s="36" t="s">
        <v>45</v>
      </c>
      <c r="D136" s="37" t="s">
        <v>46</v>
      </c>
      <c r="E136" s="38" t="s">
        <v>231</v>
      </c>
    </row>
    <row r="137" spans="1:5" ht="13" x14ac:dyDescent="0.3">
      <c r="A137" s="38"/>
      <c r="B137" s="38"/>
      <c r="C137" s="36"/>
      <c r="D137" s="37"/>
      <c r="E137" s="38"/>
    </row>
  </sheetData>
  <mergeCells count="16">
    <mergeCell ref="A126:A128"/>
    <mergeCell ref="A119:A125"/>
    <mergeCell ref="A80:A82"/>
    <mergeCell ref="A70:A74"/>
    <mergeCell ref="A91:A99"/>
    <mergeCell ref="A100:A104"/>
    <mergeCell ref="A113:A115"/>
    <mergeCell ref="A109:A112"/>
    <mergeCell ref="A83:A87"/>
    <mergeCell ref="A47:A69"/>
    <mergeCell ref="A38:A46"/>
    <mergeCell ref="A1:E1"/>
    <mergeCell ref="A27:A33"/>
    <mergeCell ref="A20:A26"/>
    <mergeCell ref="A4:A19"/>
    <mergeCell ref="A34:A36"/>
  </mergeCells>
  <phoneticPr fontId="25" type="noConversion"/>
  <printOptions horizontalCentered="1" gridLines="1"/>
  <pageMargins left="0.25" right="0.25" top="0.75" bottom="0.75" header="0" footer="0"/>
  <pageSetup pageOrder="overThenDown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K45"/>
  <sheetViews>
    <sheetView workbookViewId="0">
      <selection activeCell="D35" sqref="D35"/>
    </sheetView>
  </sheetViews>
  <sheetFormatPr defaultColWidth="14.36328125" defaultRowHeight="15.75" customHeight="1" x14ac:dyDescent="0.25"/>
  <cols>
    <col min="1" max="1" width="3.36328125" customWidth="1"/>
    <col min="2" max="2" width="17.26953125" customWidth="1"/>
    <col min="3" max="3" width="19" customWidth="1"/>
    <col min="4" max="4" width="16.08984375" customWidth="1"/>
    <col min="6" max="6" width="4" customWidth="1"/>
    <col min="7" max="7" width="30.08984375" customWidth="1"/>
    <col min="8" max="8" width="24" customWidth="1"/>
    <col min="9" max="9" width="6.36328125" customWidth="1"/>
    <col min="10" max="11" width="4" customWidth="1"/>
  </cols>
  <sheetData>
    <row r="1" spans="1:11" ht="15.75" customHeight="1" x14ac:dyDescent="0.35">
      <c r="A1" s="1"/>
      <c r="B1" s="1"/>
      <c r="C1" s="2"/>
      <c r="D1" s="2"/>
      <c r="E1" s="2"/>
      <c r="F1" s="1"/>
      <c r="G1" s="1"/>
      <c r="H1" s="2"/>
      <c r="I1" s="2"/>
      <c r="J1" s="2"/>
      <c r="K1" s="1"/>
    </row>
    <row r="2" spans="1:11" ht="15.75" customHeight="1" x14ac:dyDescent="0.35">
      <c r="A2" s="1"/>
      <c r="B2" s="64" t="s">
        <v>569</v>
      </c>
      <c r="C2" s="60"/>
      <c r="D2" s="60"/>
      <c r="E2" s="60"/>
      <c r="F2" s="1"/>
      <c r="G2" s="64" t="s">
        <v>570</v>
      </c>
      <c r="H2" s="60"/>
      <c r="I2" s="60"/>
      <c r="J2" s="60"/>
      <c r="K2" s="1"/>
    </row>
    <row r="3" spans="1:11" ht="15.75" customHeight="1" x14ac:dyDescent="0.35">
      <c r="A3" s="1"/>
      <c r="B3" s="65" t="s">
        <v>0</v>
      </c>
      <c r="C3" s="60"/>
      <c r="D3" s="60"/>
      <c r="E3" s="60"/>
      <c r="F3" s="1"/>
      <c r="G3" s="1"/>
      <c r="H3" s="2"/>
      <c r="I3" s="2"/>
      <c r="J3" s="2"/>
      <c r="K3" s="1"/>
    </row>
    <row r="4" spans="1:11" ht="15.75" customHeight="1" x14ac:dyDescent="0.35">
      <c r="A4" s="1"/>
      <c r="B4" s="1"/>
      <c r="C4" s="3" t="s">
        <v>1</v>
      </c>
      <c r="D4" s="3" t="s">
        <v>2</v>
      </c>
      <c r="E4" s="3" t="s">
        <v>3</v>
      </c>
      <c r="F4" s="1"/>
      <c r="G4" s="1"/>
      <c r="H4" s="3" t="s">
        <v>4</v>
      </c>
      <c r="I4" s="3" t="s">
        <v>3</v>
      </c>
      <c r="J4" s="3"/>
      <c r="K4" s="1"/>
    </row>
    <row r="5" spans="1:11" ht="15.75" customHeight="1" x14ac:dyDescent="0.35">
      <c r="A5" s="2"/>
      <c r="B5" s="3" t="s">
        <v>5</v>
      </c>
      <c r="C5" s="4">
        <v>0</v>
      </c>
      <c r="D5" s="5">
        <f>65535-(C5*14.4)</f>
        <v>65535</v>
      </c>
      <c r="E5" s="5" t="str">
        <f>DEC2HEX(65535-(C5*14.4),4)</f>
        <v>FFFF</v>
      </c>
      <c r="F5" s="2"/>
      <c r="G5" s="77" t="s">
        <v>571</v>
      </c>
      <c r="H5" s="6">
        <v>1</v>
      </c>
      <c r="I5" s="5" t="e">
        <f>VLOOKUP(H5,#REF!,2,FALSE)</f>
        <v>#REF!</v>
      </c>
      <c r="J5" s="5"/>
      <c r="K5" s="1"/>
    </row>
    <row r="6" spans="1:11" ht="15.75" customHeight="1" x14ac:dyDescent="0.35">
      <c r="A6" s="2"/>
      <c r="B6" s="3" t="s">
        <v>9</v>
      </c>
      <c r="C6" s="4">
        <v>0</v>
      </c>
      <c r="D6" s="7">
        <f t="shared" ref="D6:D7" si="0">0+(C6*14.4)</f>
        <v>0</v>
      </c>
      <c r="E6" s="8" t="str">
        <f t="shared" ref="E6:E7" si="1">DEC2HEX(0+(C6*14.4),4)</f>
        <v>0000</v>
      </c>
      <c r="F6" s="2"/>
      <c r="G6" s="77" t="s">
        <v>572</v>
      </c>
      <c r="H6" s="6">
        <v>1</v>
      </c>
      <c r="I6" s="5" t="e">
        <f>VLOOKUP(H6,#REF!,2,FALSE)</f>
        <v>#REF!</v>
      </c>
      <c r="J6" s="8"/>
      <c r="K6" s="1"/>
    </row>
    <row r="7" spans="1:11" ht="15.75" customHeight="1" x14ac:dyDescent="0.35">
      <c r="A7" s="2"/>
      <c r="B7" s="3" t="s">
        <v>11</v>
      </c>
      <c r="C7" s="9">
        <v>0</v>
      </c>
      <c r="D7" s="7">
        <f t="shared" si="0"/>
        <v>0</v>
      </c>
      <c r="E7" s="5" t="str">
        <f t="shared" si="1"/>
        <v>0000</v>
      </c>
      <c r="F7" s="2"/>
      <c r="G7" s="77" t="s">
        <v>573</v>
      </c>
      <c r="H7" s="6">
        <v>1</v>
      </c>
      <c r="I7" s="8" t="e">
        <f>VLOOKUP(H7,#REF!,2,FALSE)</f>
        <v>#REF!</v>
      </c>
      <c r="J7" s="5"/>
      <c r="K7" s="1"/>
    </row>
    <row r="8" spans="1:11" ht="15.75" customHeight="1" x14ac:dyDescent="0.35">
      <c r="A8" s="2"/>
      <c r="B8" s="3" t="s">
        <v>12</v>
      </c>
      <c r="C8" s="9">
        <v>0</v>
      </c>
      <c r="D8" s="5">
        <f>65535-(C8*14.4)</f>
        <v>65535</v>
      </c>
      <c r="E8" s="5" t="str">
        <f>DEC2HEX(65535-(C8*14.4),4)</f>
        <v>FFFF</v>
      </c>
      <c r="F8" s="1"/>
      <c r="G8" s="77" t="s">
        <v>574</v>
      </c>
      <c r="H8" s="6">
        <v>1</v>
      </c>
      <c r="I8" s="5" t="e">
        <f>VLOOKUP(H8,#REF!,2,FALSE)</f>
        <v>#REF!</v>
      </c>
      <c r="J8" s="1"/>
      <c r="K8" s="1"/>
    </row>
    <row r="9" spans="1:11" ht="15.75" customHeight="1" x14ac:dyDescent="0.3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5.75" customHeight="1" x14ac:dyDescent="0.35">
      <c r="A10" s="1"/>
      <c r="B10" s="61" t="s">
        <v>13</v>
      </c>
      <c r="C10" s="60"/>
      <c r="D10" s="60"/>
      <c r="E10" s="60"/>
      <c r="F10" s="1"/>
      <c r="G10" s="61" t="s">
        <v>13</v>
      </c>
      <c r="H10" s="60"/>
      <c r="I10" s="60"/>
      <c r="J10" s="60"/>
      <c r="K10" s="1"/>
    </row>
    <row r="11" spans="1:11" ht="15.75" customHeight="1" x14ac:dyDescent="0.3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5.75" customHeight="1" x14ac:dyDescent="0.35">
      <c r="A12" s="1"/>
      <c r="B12" s="3" t="s">
        <v>14</v>
      </c>
      <c r="C12" s="6" t="s">
        <v>568</v>
      </c>
      <c r="D12" s="3" t="s">
        <v>6</v>
      </c>
      <c r="E12" s="6" t="s">
        <v>24</v>
      </c>
      <c r="F12" s="1"/>
      <c r="G12" s="3" t="s">
        <v>16</v>
      </c>
      <c r="H12" s="6" t="s">
        <v>8</v>
      </c>
      <c r="I12" s="3"/>
      <c r="J12" s="3"/>
      <c r="K12" s="1"/>
    </row>
    <row r="13" spans="1:11" ht="15.75" customHeight="1" x14ac:dyDescent="0.35">
      <c r="A13" s="1"/>
      <c r="B13" s="3"/>
      <c r="C13" s="3"/>
      <c r="D13" s="3" t="s">
        <v>7</v>
      </c>
      <c r="E13" s="6" t="s">
        <v>25</v>
      </c>
      <c r="F13" s="1"/>
      <c r="G13" s="3"/>
      <c r="H13" s="3"/>
      <c r="I13" s="3"/>
      <c r="J13" s="3"/>
      <c r="K13" s="1"/>
    </row>
    <row r="14" spans="1:11" ht="15.75" customHeight="1" x14ac:dyDescent="0.35">
      <c r="A14" s="1"/>
      <c r="B14" s="3" t="s">
        <v>18</v>
      </c>
      <c r="C14" s="10">
        <v>12</v>
      </c>
      <c r="D14" s="3"/>
      <c r="E14" s="3"/>
      <c r="F14" s="1"/>
      <c r="G14" s="3" t="s">
        <v>14</v>
      </c>
      <c r="H14" s="6" t="s">
        <v>568</v>
      </c>
      <c r="I14" s="3"/>
      <c r="J14" s="3"/>
      <c r="K14" s="1"/>
    </row>
    <row r="15" spans="1:11" ht="15.75" customHeight="1" x14ac:dyDescent="0.35">
      <c r="A15" s="1"/>
      <c r="B15" s="3" t="s">
        <v>19</v>
      </c>
      <c r="C15" s="10">
        <v>10</v>
      </c>
      <c r="D15" s="3" t="s">
        <v>20</v>
      </c>
      <c r="E15" s="6" t="s">
        <v>21</v>
      </c>
      <c r="F15" s="1"/>
      <c r="G15" s="3"/>
      <c r="H15" s="3"/>
      <c r="I15" s="3"/>
      <c r="J15" s="3"/>
      <c r="K15" s="1"/>
    </row>
    <row r="16" spans="1:11" ht="15.75" customHeight="1" x14ac:dyDescent="0.35">
      <c r="A16" s="1"/>
      <c r="B16" s="1"/>
      <c r="C16" s="1"/>
      <c r="D16" s="1"/>
      <c r="E16" s="1"/>
      <c r="F16" s="1"/>
      <c r="G16" s="3" t="s">
        <v>22</v>
      </c>
      <c r="H16" s="11">
        <v>1</v>
      </c>
      <c r="I16" s="3"/>
      <c r="J16" s="3"/>
      <c r="K16" s="1"/>
    </row>
    <row r="17" spans="1:11" ht="15.75" customHeight="1" x14ac:dyDescent="0.35">
      <c r="A17" s="1"/>
      <c r="B17" s="1"/>
      <c r="C17" s="1"/>
      <c r="D17" s="1"/>
      <c r="E17" s="1"/>
      <c r="F17" s="1"/>
      <c r="G17" s="1"/>
      <c r="H17" s="1"/>
      <c r="I17" s="1"/>
      <c r="J17" s="3"/>
      <c r="K17" s="1"/>
    </row>
    <row r="18" spans="1:11" ht="15.75" customHeight="1" x14ac:dyDescent="0.35">
      <c r="A18" s="1"/>
      <c r="B18" s="66" t="str">
        <f>"http://"&amp;C12&amp;"/cgi-bin/ptzctrl.cgi?ptzcmd&amp;"&amp;E15&amp;"&amp;"&amp;C14&amp;"&amp;"&amp;C15&amp;"&amp;"&amp;IF(E12="Left",E5,E6)&amp;"&amp;"&amp;(IF(E13="Up",E7,E8))</f>
        <v>http://192.168.100.88/cgi-bin/ptzctrl.cgi?ptzcmd&amp;abs&amp;12&amp;10&amp;0000&amp;0000</v>
      </c>
      <c r="C18" s="60"/>
      <c r="D18" s="60"/>
      <c r="E18" s="60"/>
      <c r="F18" s="1"/>
      <c r="G18" s="66" t="e">
        <f>"http://"&amp;H14&amp;"/cgi-bin/ptzctrl.cgi?ptzcmd&amp;"&amp;"zoomto"&amp;"&amp;"&amp;H16&amp;"&amp;"&amp;_xlfn.IFS(H12="EPTZ",I5,H12="12X",I6,H12="20X",I7,H12="30X",I8)</f>
        <v>#REF!</v>
      </c>
      <c r="H18" s="60"/>
      <c r="I18" s="60"/>
      <c r="J18" s="60"/>
      <c r="K18" s="1"/>
    </row>
    <row r="19" spans="1:11" ht="15.75" customHeight="1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5.75" customHeight="1" x14ac:dyDescent="0.3">
      <c r="A20" s="12"/>
      <c r="B20" s="61" t="s">
        <v>23</v>
      </c>
      <c r="C20" s="60"/>
      <c r="D20" s="60"/>
      <c r="E20" s="60"/>
      <c r="F20" s="12"/>
      <c r="G20" s="61" t="s">
        <v>23</v>
      </c>
      <c r="H20" s="60"/>
      <c r="I20" s="60"/>
      <c r="J20" s="60"/>
      <c r="K20" s="12"/>
    </row>
    <row r="21" spans="1:11" ht="15.75" customHeight="1" x14ac:dyDescent="0.25">
      <c r="A21" s="12"/>
      <c r="B21" s="12"/>
      <c r="C21" s="13"/>
      <c r="D21" s="12"/>
      <c r="E21" s="13"/>
      <c r="F21" s="12"/>
      <c r="G21" s="14"/>
      <c r="H21" s="15"/>
      <c r="I21" s="14"/>
      <c r="J21" s="15"/>
      <c r="K21" s="12"/>
    </row>
    <row r="22" spans="1:11" ht="15.75" customHeight="1" x14ac:dyDescent="0.35">
      <c r="A22" s="12"/>
      <c r="B22" s="16" t="s">
        <v>18</v>
      </c>
      <c r="C22" s="10">
        <v>12</v>
      </c>
      <c r="D22" s="16" t="s">
        <v>6</v>
      </c>
      <c r="E22" s="6" t="s">
        <v>24</v>
      </c>
      <c r="F22" s="12"/>
      <c r="G22" s="3" t="s">
        <v>16</v>
      </c>
      <c r="H22" s="6" t="s">
        <v>8</v>
      </c>
      <c r="I22" s="17"/>
      <c r="J22" s="17"/>
      <c r="K22" s="12"/>
    </row>
    <row r="23" spans="1:11" ht="15.75" customHeight="1" x14ac:dyDescent="0.35">
      <c r="A23" s="12"/>
      <c r="B23" s="16" t="s">
        <v>19</v>
      </c>
      <c r="C23" s="10">
        <v>10</v>
      </c>
      <c r="D23" s="16" t="s">
        <v>7</v>
      </c>
      <c r="E23" s="6" t="s">
        <v>25</v>
      </c>
      <c r="F23" s="12"/>
      <c r="G23" s="17"/>
      <c r="H23" s="17"/>
      <c r="I23" s="17"/>
      <c r="J23" s="17"/>
      <c r="K23" s="12"/>
    </row>
    <row r="24" spans="1:11" ht="15.75" customHeight="1" x14ac:dyDescent="0.35">
      <c r="A24" s="12"/>
      <c r="B24" s="16"/>
      <c r="C24" s="18"/>
      <c r="D24" s="17"/>
      <c r="E24" s="19"/>
      <c r="F24" s="12"/>
      <c r="G24" s="16" t="s">
        <v>26</v>
      </c>
      <c r="H24" s="20">
        <v>1</v>
      </c>
      <c r="I24" s="16"/>
      <c r="J24" s="16"/>
      <c r="K24" s="12"/>
    </row>
    <row r="25" spans="1:11" ht="15.75" customHeight="1" x14ac:dyDescent="0.35">
      <c r="A25" s="12"/>
      <c r="B25" s="16" t="s">
        <v>26</v>
      </c>
      <c r="C25" s="20">
        <v>1</v>
      </c>
      <c r="D25" s="16" t="s">
        <v>20</v>
      </c>
      <c r="E25" s="6" t="s">
        <v>21</v>
      </c>
      <c r="F25" s="12"/>
      <c r="G25" s="12"/>
      <c r="H25" s="12"/>
      <c r="I25" s="12"/>
      <c r="J25" s="12"/>
      <c r="K25" s="12"/>
    </row>
    <row r="26" spans="1:11" ht="15.75" customHeight="1" x14ac:dyDescent="0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pans="1:11" ht="15.75" customHeight="1" x14ac:dyDescent="0.35">
      <c r="A27" s="12"/>
      <c r="B27" s="16" t="s">
        <v>27</v>
      </c>
      <c r="C27" s="59" t="str">
        <f>IF(E25="abs","81 01 06 02 "&amp;IF(C22&lt;10,"0"&amp;C22,C22)&amp;" "&amp;IF(C23&lt;10,"0"&amp;C23,C23)&amp;" 0"&amp;IF(E22="Left",MID($E$5,1,1),MID($E$6,1,1))&amp;" 0"&amp;IF(E22="Left",MID($E$5,2,1),MID($E$6,2,1))&amp;" 0"&amp;IF(E22="Left",MID($E$5,3,1),MID($E$6,3,1))&amp;" 0"&amp;IF(E22="Left",MID($E$5,4,1),MID($E$6,4,1))&amp;" 0"&amp;IF(E23="Up",MID($E$7,1,1),MID($E$8,1,1))&amp;" 0"&amp;IF(E23="Up",MID($E$7,2,1),MID($E$8,2,1))&amp;" 0"&amp;IF(E23="Up",MID($E$7,3,1),MID($E$8,3,1))&amp;" 0"&amp;IF(E23="Up",MID($E$7,4,1),MID($E$8,4,1))&amp;" FF","81 01 06 03 "&amp;IF(C22&lt;10,"0"&amp;C22,C22)&amp;" "&amp;IF(C23&lt;10,"0"&amp;C23,C23)&amp;" 0"&amp;IF(E22="Left",MID($E$5,1,1),MID($E$6,1,1))&amp;" 0"&amp;IF(E22="Left",MID($E$5,2,1),MID($E$6,2,1))&amp;" 0"&amp;IF(E22="Left",MID($E$5,3,1),MID($E$6,3,1))&amp;" 0"&amp;IF(E22="Left",MID($E$5,4,1),MID($E$6,4,1))&amp;" 0"&amp;IF(E23="Up",MID($E$7,1,1),MID($E$8,1,1))&amp;" 0"&amp;IF(E23="Up",MID($E$7,2,1),MID($E$8,2,1))&amp;" 0"&amp;IF(E23="Up",MID($E$7,3,1),MID($E$8,3,1))&amp;" 0"&amp;IF(E23="Up",MID($E$7,4,1),MID($E$8,4,1))&amp;" FF")</f>
        <v>81 01 06 02 12 10 00 00 00 00 00 00 00 00 FF</v>
      </c>
      <c r="D27" s="60"/>
      <c r="E27" s="60"/>
      <c r="F27" s="12"/>
      <c r="G27" s="16" t="s">
        <v>27</v>
      </c>
      <c r="H27" s="59" t="e">
        <f>"81 01 04 47 "&amp;IF(H22="EPTZ","0"&amp;MID($I$5,1,1)&amp;" 0"&amp;MID($I$5,2,1)&amp;" 0"&amp;MID($I$5,3,1)&amp;" 0"&amp;MID($I$5,4,1)&amp;" FF", IF(H22="12X","0"&amp;MID($I$6,1,1)&amp;" 0"&amp;MID($I$6,2,1)&amp;" 0"&amp;MID($I$6,3,1)&amp;" 0"&amp;MID($I$6,4,1)&amp;" FF",IF(H22="20X","0"&amp;MID($I$7,1,1)&amp;" 0"&amp;MID($I$7,2,1)&amp;" 0"&amp;MID($I$7,3,1)&amp;" 0"&amp;MID($I$7,4,1)&amp;" FF",IF(H22="30X","0"&amp;MID($I$8,1,1)&amp;" 0"&amp;MID($I$8,2,1)&amp;" 0"&amp;MID($I$8,3,1)&amp;" 0"&amp;MID($I$8,4,1)&amp;" FF"))))</f>
        <v>#REF!</v>
      </c>
      <c r="I27" s="60"/>
      <c r="J27" s="60"/>
      <c r="K27" s="12"/>
    </row>
    <row r="28" spans="1:11" ht="15.75" customHeight="1" x14ac:dyDescent="0.35">
      <c r="A28" s="12"/>
      <c r="B28" s="16" t="s">
        <v>28</v>
      </c>
      <c r="C28" s="62" t="str">
        <f>IF(E25="abs","8"&amp;C25&amp;" 01 06 02 "&amp;IF(C22&lt;10,"0"&amp;C22,C22)&amp;" "&amp;IF(C23&lt;10,"0"&amp;C23,C23)&amp;" 0"&amp;IF(E22="Left",MID($E$5,1,1),MID($E$6,1,1))&amp;" 0"&amp;IF(E22="Left",MID($E$5,2,1),MID($E$6,2,1))&amp;" 0"&amp;IF(E22="Left",MID($E$5,3,1),MID($E$6,3,1))&amp;" 0"&amp;IF(E22="Left",MID($E$5,4,1),MID($E$6,4,1))&amp;" 0"&amp;IF(E23="Up",MID($E$7,1,1),MID($E$8,1,1))&amp;" 0"&amp;IF(E23="Up",MID($E$7,2,1),MID($E$8,2,1))&amp;" 0"&amp;IF(E23="Up",MID($E$7,3,1),MID($E$8,3,1))&amp;" 0"&amp;IF(E23="Up",MID($E$7,4,1),MID($E$8,4,1))&amp;" FF","8"&amp;C25&amp;" 01 06 03 "&amp;IF(C22&lt;10,"0"&amp;C22,C22)&amp;" "&amp;IF(C23&lt;10,"0"&amp;C23,C23)&amp;" 0"&amp;IF(E22="Left",MID($E$5,1,1),MID($E$6,1,1))&amp;" 0"&amp;IF(E22="Left",MID($E$5,2,1),MID($E$6,2,1))&amp;" 0"&amp;IF(E22="Left",MID($E$5,3,1),MID($E$6,3,1))&amp;" 0"&amp;IF(E22="Left",MID($E$5,4,1),MID($E$6,4,1))&amp;" 0"&amp;IF(E23="Up",MID($E$7,1,1),MID($E$8,1,1))&amp;" 0"&amp;IF(E23="Up",MID($E$7,2,1),MID($E$8,2,1))&amp;" 0"&amp;IF(E23="Up",MID($E$7,3,1),MID($E$8,3,1))&amp;" 0"&amp;IF(E23="Up",MID($E$7,4,1),MID($E$8,4,1))&amp;" FF")</f>
        <v>81 01 06 02 12 10 00 00 00 00 00 00 00 00 FF</v>
      </c>
      <c r="D28" s="60"/>
      <c r="E28" s="60"/>
      <c r="F28" s="12"/>
      <c r="G28" s="16" t="s">
        <v>28</v>
      </c>
      <c r="H28" s="62" t="e">
        <f>"8"&amp;H24&amp;" 01 04 47 "&amp;IF(H22="EPTZ","0"&amp;MID($I$5,1,1)&amp;" 0"&amp;MID($I$5,2,1)&amp;" 0"&amp;MID($I$5,3,1)&amp;" 0"&amp;MID($I$5,4,1)&amp;" FF", IF(H22="12X","0"&amp;MID($I$6,1,1)&amp;" 0"&amp;MID($I$6,2,1)&amp;" 0"&amp;MID($I$6,3,1)&amp;" 0"&amp;MID($I$6,4,1)&amp;" FF",IF(H22="20X","0"&amp;MID($I$7,1,1)&amp;" 0"&amp;MID($I$7,2,1)&amp;" 0"&amp;MID($I$7,3,1)&amp;" 0"&amp;MID($I$7,4,1)&amp;" FF",IF(H22="30X","0"&amp;MID($I$8,1,1)&amp;" 0"&amp;MID($I$8,2,1)&amp;" 0"&amp;MID($I$8,3,1)&amp;" 0"&amp;MID($I$8,4,1)&amp;" FF"))))</f>
        <v>#REF!</v>
      </c>
      <c r="I28" s="60"/>
      <c r="J28" s="60"/>
      <c r="K28" s="12"/>
    </row>
    <row r="29" spans="1:11" ht="15.75" customHeight="1" x14ac:dyDescent="0.25">
      <c r="A29" s="12"/>
      <c r="B29" s="12"/>
      <c r="C29" s="21"/>
      <c r="D29" s="21"/>
      <c r="E29" s="21"/>
      <c r="F29" s="12"/>
      <c r="G29" s="12"/>
      <c r="H29" s="21"/>
      <c r="I29" s="21"/>
      <c r="J29" s="21"/>
      <c r="K29" s="12"/>
    </row>
    <row r="30" spans="1:11" ht="15.75" customHeight="1" x14ac:dyDescent="0.3">
      <c r="A30" s="12"/>
      <c r="B30" s="61" t="s">
        <v>29</v>
      </c>
      <c r="C30" s="60"/>
      <c r="D30" s="60"/>
      <c r="E30" s="60"/>
      <c r="F30" s="12"/>
      <c r="G30" s="22"/>
      <c r="H30" s="22"/>
      <c r="I30" s="22"/>
      <c r="J30" s="21"/>
      <c r="K30" s="12"/>
    </row>
    <row r="31" spans="1:11" ht="15.75" customHeight="1" x14ac:dyDescent="0.25">
      <c r="A31" s="12"/>
      <c r="B31" s="12"/>
      <c r="C31" s="21"/>
      <c r="D31" s="21"/>
      <c r="E31" s="21"/>
      <c r="F31" s="12"/>
      <c r="G31" s="63" t="s">
        <v>30</v>
      </c>
      <c r="H31" s="60"/>
      <c r="I31" s="60"/>
      <c r="J31" s="60"/>
      <c r="K31" s="12"/>
    </row>
    <row r="32" spans="1:11" ht="15.75" customHeight="1" x14ac:dyDescent="0.3">
      <c r="A32" s="12"/>
      <c r="B32" s="61" t="s">
        <v>31</v>
      </c>
      <c r="C32" s="60"/>
      <c r="D32" s="21"/>
      <c r="E32" s="21"/>
      <c r="F32" s="12"/>
      <c r="G32" s="60"/>
      <c r="H32" s="60"/>
      <c r="I32" s="60"/>
      <c r="J32" s="60"/>
      <c r="K32" s="12"/>
    </row>
    <row r="33" spans="1:11" ht="15.75" customHeight="1" x14ac:dyDescent="0.35">
      <c r="A33" s="12"/>
      <c r="B33" s="16" t="s">
        <v>27</v>
      </c>
      <c r="C33" s="62" t="str">
        <f>"81 01 06 07 00 01 0"&amp;MID($E$6,1,1)&amp;" 0"&amp;MID($E$6,2,1)&amp;" 0"&amp;MID($E$6,3,1)&amp;" 0"&amp;MID($E$6,4,1)&amp;" 0"&amp;MID($E$7,1,1)&amp;" 0"&amp;MID($E$7,2,1)&amp;" 0"&amp;MID($E$7,3,1)&amp;" 0"&amp;MID($E$7,4,1)&amp;" FF"</f>
        <v>81 01 06 07 00 01 00 00 00 00 00 00 00 00 FF</v>
      </c>
      <c r="D33" s="60"/>
      <c r="E33" s="60"/>
      <c r="F33" s="12"/>
      <c r="G33" s="60"/>
      <c r="H33" s="60"/>
      <c r="I33" s="60"/>
      <c r="J33" s="60"/>
      <c r="K33" s="12"/>
    </row>
    <row r="34" spans="1:11" ht="15.75" customHeight="1" x14ac:dyDescent="0.35">
      <c r="A34" s="12"/>
      <c r="B34" s="16" t="s">
        <v>32</v>
      </c>
      <c r="C34" s="62" t="s">
        <v>33</v>
      </c>
      <c r="D34" s="60"/>
      <c r="E34" s="60"/>
      <c r="F34" s="12"/>
      <c r="G34" s="60"/>
      <c r="H34" s="60"/>
      <c r="I34" s="60"/>
      <c r="J34" s="60"/>
      <c r="K34" s="12"/>
    </row>
    <row r="35" spans="1:11" ht="15.75" customHeight="1" x14ac:dyDescent="0.35">
      <c r="A35" s="12"/>
      <c r="B35" s="16"/>
      <c r="C35" s="23"/>
      <c r="D35" s="23"/>
      <c r="E35" s="23"/>
      <c r="F35" s="12"/>
      <c r="G35" s="60"/>
      <c r="H35" s="60"/>
      <c r="I35" s="60"/>
      <c r="J35" s="60"/>
      <c r="K35" s="12"/>
    </row>
    <row r="36" spans="1:11" ht="15.75" customHeight="1" x14ac:dyDescent="0.35">
      <c r="A36" s="12"/>
      <c r="B36" s="16" t="s">
        <v>28</v>
      </c>
      <c r="C36" s="62" t="str">
        <f>"8"&amp;C25&amp;" 01 06 07 00 01 0"&amp;MID($E$6,1,1)&amp;" 0"&amp;MID($E$6,2,1)&amp;" 0"&amp;MID($E$6,3,1)&amp;" 0"&amp;MID($E$6,4,1)&amp;" 0"&amp;MID($E$7,1,1)&amp;" 0"&amp;MID($E$7,2,1)&amp;" 0"&amp;MID($E$7,3,1)&amp;" 0"&amp;MID($E$7,4,1)&amp;" FF"</f>
        <v>81 01 06 07 00 01 00 00 00 00 00 00 00 00 FF</v>
      </c>
      <c r="D36" s="60"/>
      <c r="E36" s="60"/>
      <c r="F36" s="12"/>
      <c r="G36" s="60"/>
      <c r="H36" s="60"/>
      <c r="I36" s="60"/>
      <c r="J36" s="60"/>
      <c r="K36" s="12"/>
    </row>
    <row r="37" spans="1:11" ht="15.5" x14ac:dyDescent="0.35">
      <c r="A37" s="12"/>
      <c r="B37" s="16" t="s">
        <v>32</v>
      </c>
      <c r="C37" s="62" t="str">
        <f>"8"&amp;C25&amp;" 01 06 07 01 01 07 0F 0F 0F 07 0F 0F 0F FF"</f>
        <v>81 01 06 07 01 01 07 0F 0F 0F 07 0F 0F 0F FF</v>
      </c>
      <c r="D37" s="60"/>
      <c r="E37" s="60"/>
      <c r="F37" s="12"/>
      <c r="G37" s="60"/>
      <c r="H37" s="60"/>
      <c r="I37" s="60"/>
      <c r="J37" s="60"/>
      <c r="K37" s="12"/>
    </row>
    <row r="38" spans="1:11" ht="12.5" x14ac:dyDescent="0.25">
      <c r="A38" s="12"/>
      <c r="B38" s="12"/>
      <c r="C38" s="21"/>
      <c r="D38" s="21"/>
      <c r="E38" s="21"/>
      <c r="F38" s="12"/>
      <c r="G38" s="60"/>
      <c r="H38" s="60"/>
      <c r="I38" s="60"/>
      <c r="J38" s="60"/>
      <c r="K38" s="12"/>
    </row>
    <row r="39" spans="1:11" ht="13" x14ac:dyDescent="0.3">
      <c r="A39" s="12"/>
      <c r="B39" s="61" t="s">
        <v>34</v>
      </c>
      <c r="C39" s="60"/>
      <c r="D39" s="21"/>
      <c r="E39" s="21"/>
      <c r="F39" s="12"/>
      <c r="G39" s="60"/>
      <c r="H39" s="60"/>
      <c r="I39" s="60"/>
      <c r="J39" s="60"/>
      <c r="K39" s="12"/>
    </row>
    <row r="40" spans="1:11" ht="15.5" x14ac:dyDescent="0.35">
      <c r="A40" s="12"/>
      <c r="B40" s="16" t="s">
        <v>27</v>
      </c>
      <c r="C40" s="62" t="str">
        <f>"81 01 06 07 00 00 0"&amp;MID($E$5,1,1)&amp;" 0"&amp;MID($E$5,2,1)&amp;" 0"&amp;MID($E$5,3,1)&amp;" 0"&amp;MID($E$5,4,1)&amp;" 0"&amp;MID($E$8,1,1)&amp;" 0"&amp;MID($E$8,2,1)&amp;" 0"&amp;MID($E$8,3,1)&amp;" 0"&amp;MID($E$8,4,1)&amp;" FF"</f>
        <v>81 01 06 07 00 00 0F 0F 0F 0F 0F 0F 0F 0F FF</v>
      </c>
      <c r="D40" s="60"/>
      <c r="E40" s="60"/>
      <c r="F40" s="12"/>
      <c r="G40" s="60"/>
      <c r="H40" s="60"/>
      <c r="I40" s="60"/>
      <c r="J40" s="60"/>
      <c r="K40" s="12"/>
    </row>
    <row r="41" spans="1:11" ht="15.5" x14ac:dyDescent="0.35">
      <c r="A41" s="12"/>
      <c r="B41" s="16" t="s">
        <v>32</v>
      </c>
      <c r="C41" s="62" t="s">
        <v>35</v>
      </c>
      <c r="D41" s="60"/>
      <c r="E41" s="60"/>
      <c r="F41" s="12"/>
      <c r="G41" s="60"/>
      <c r="H41" s="60"/>
      <c r="I41" s="60"/>
      <c r="J41" s="60"/>
      <c r="K41" s="12"/>
    </row>
    <row r="42" spans="1:11" ht="15.5" x14ac:dyDescent="0.35">
      <c r="A42" s="12"/>
      <c r="B42" s="16"/>
      <c r="C42" s="23"/>
      <c r="D42" s="23"/>
      <c r="E42" s="23"/>
      <c r="F42" s="12"/>
      <c r="G42" s="60"/>
      <c r="H42" s="60"/>
      <c r="I42" s="60"/>
      <c r="J42" s="60"/>
      <c r="K42" s="12"/>
    </row>
    <row r="43" spans="1:11" ht="15.5" x14ac:dyDescent="0.35">
      <c r="A43" s="12"/>
      <c r="B43" s="16" t="s">
        <v>28</v>
      </c>
      <c r="C43" s="62" t="str">
        <f>"8"&amp;C25&amp;" 01 06 07 00 00 0"&amp;MID($E$5,1,1)&amp;" 0"&amp;MID($E$5,2,1)&amp;" 0"&amp;MID($E$5,3,1)&amp;" 0"&amp;MID($E$5,4,1)&amp;" 0"&amp;MID($E$8,1,1)&amp;" 0"&amp;MID($E$8,2,1)&amp;" 0"&amp;MID($E$8,3,1)&amp;" 0"&amp;MID($E$8,4,1)&amp;" FF"</f>
        <v>81 01 06 07 00 00 0F 0F 0F 0F 0F 0F 0F 0F FF</v>
      </c>
      <c r="D43" s="60"/>
      <c r="E43" s="60"/>
      <c r="F43" s="12"/>
      <c r="G43" s="60"/>
      <c r="H43" s="60"/>
      <c r="I43" s="60"/>
      <c r="J43" s="60"/>
      <c r="K43" s="12"/>
    </row>
    <row r="44" spans="1:11" ht="15.5" x14ac:dyDescent="0.35">
      <c r="A44" s="12"/>
      <c r="B44" s="16" t="s">
        <v>32</v>
      </c>
      <c r="C44" s="62" t="str">
        <f>"8"&amp;C25&amp;" 01 06 07 01 00 07 0F 0F 0F 07 0F 0F 0F FF"</f>
        <v>81 01 06 07 01 00 07 0F 0F 0F 07 0F 0F 0F FF</v>
      </c>
      <c r="D44" s="60"/>
      <c r="E44" s="60"/>
      <c r="F44" s="12"/>
      <c r="G44" s="60"/>
      <c r="H44" s="60"/>
      <c r="I44" s="60"/>
      <c r="J44" s="60"/>
      <c r="K44" s="12"/>
    </row>
    <row r="45" spans="1:11" ht="12.5" x14ac:dyDescent="0.25">
      <c r="A45" s="12"/>
      <c r="B45" s="12"/>
      <c r="C45" s="21"/>
      <c r="D45" s="21"/>
      <c r="E45" s="21"/>
      <c r="F45" s="12"/>
      <c r="G45" s="12"/>
      <c r="H45" s="21"/>
      <c r="I45" s="21"/>
      <c r="J45" s="21"/>
      <c r="K45" s="12"/>
    </row>
  </sheetData>
  <mergeCells count="25">
    <mergeCell ref="G2:J2"/>
    <mergeCell ref="B2:E2"/>
    <mergeCell ref="B3:E3"/>
    <mergeCell ref="B18:E18"/>
    <mergeCell ref="G18:J18"/>
    <mergeCell ref="B10:E10"/>
    <mergeCell ref="G10:J10"/>
    <mergeCell ref="C44:E44"/>
    <mergeCell ref="C36:E36"/>
    <mergeCell ref="C37:E37"/>
    <mergeCell ref="C43:E43"/>
    <mergeCell ref="H28:J28"/>
    <mergeCell ref="G31:J44"/>
    <mergeCell ref="C41:E41"/>
    <mergeCell ref="B39:C39"/>
    <mergeCell ref="C40:E40"/>
    <mergeCell ref="C33:E33"/>
    <mergeCell ref="C34:E34"/>
    <mergeCell ref="H27:J27"/>
    <mergeCell ref="B20:E20"/>
    <mergeCell ref="G20:J20"/>
    <mergeCell ref="B30:E30"/>
    <mergeCell ref="B32:C32"/>
    <mergeCell ref="C27:E27"/>
    <mergeCell ref="C28:E28"/>
  </mergeCells>
  <phoneticPr fontId="25" type="noConversion"/>
  <dataValidations count="12">
    <dataValidation type="list" allowBlank="1" sqref="H12 H22" xr:uid="{00000000-0002-0000-0000-000001000000}">
      <formula1>"12X,20X,30X,EPTZ"</formula1>
    </dataValidation>
    <dataValidation type="decimal" allowBlank="1" showDropDown="1" showInputMessage="1" prompt="Please enter a number between 1 and 20" sqref="C15 C23" xr:uid="{00000000-0002-0000-0000-000002000000}">
      <formula1>1</formula1>
      <formula2>20</formula2>
    </dataValidation>
    <dataValidation type="decimal" allowBlank="1" showDropDown="1" showInputMessage="1" prompt="Please enter a number between 1 and 7" sqref="H16" xr:uid="{00000000-0002-0000-0000-000003000000}">
      <formula1>1</formula1>
      <formula2>7</formula2>
    </dataValidation>
    <dataValidation type="list" allowBlank="1" showInputMessage="1" prompt="Only required if you are using RS232 or RS485 for control" sqref="H24 C25" xr:uid="{00000000-0002-0000-0000-000004000000}">
      <formula1>"1,2,3,4,5,6,7"</formula1>
    </dataValidation>
    <dataValidation type="decimal" allowBlank="1" showDropDown="1" showInputMessage="1" prompt="Please enter a number between 1 and 8" sqref="C13 H15" xr:uid="{00000000-0002-0000-0000-000006000000}">
      <formula1>1</formula1>
      <formula2>8</formula2>
    </dataValidation>
    <dataValidation type="list" allowBlank="1" sqref="E13 E23" xr:uid="{00000000-0002-0000-0000-000007000000}">
      <formula1>"Up,Down"</formula1>
    </dataValidation>
    <dataValidation type="decimal" allowBlank="1" showDropDown="1" showInputMessage="1" prompt="Please enter a number between 0 and 170" sqref="C5:C6" xr:uid="{00000000-0002-0000-0000-000008000000}">
      <formula1>0</formula1>
      <formula2>170</formula2>
    </dataValidation>
    <dataValidation type="decimal" allowBlank="1" showDropDown="1" showInputMessage="1" prompt="Please enter a number between 0 and 90" sqref="C7" xr:uid="{00000000-0002-0000-0000-000009000000}">
      <formula1>0</formula1>
      <formula2>90</formula2>
    </dataValidation>
    <dataValidation type="list" allowBlank="1" sqref="E12 E22" xr:uid="{00000000-0002-0000-0000-00000A000000}">
      <formula1>"Left,Right"</formula1>
    </dataValidation>
    <dataValidation type="list" allowBlank="1" sqref="E15 E25" xr:uid="{00000000-0002-0000-0000-00000B000000}">
      <formula1>"abs,rel"</formula1>
    </dataValidation>
    <dataValidation type="decimal" allowBlank="1" showDropDown="1" showInputMessage="1" prompt="Please enter a number between 0 and 30" sqref="C8" xr:uid="{00000000-0002-0000-0000-00000C000000}">
      <formula1>0</formula1>
      <formula2>30</formula2>
    </dataValidation>
    <dataValidation type="decimal" allowBlank="1" showDropDown="1" showInputMessage="1" prompt="Please enter a number between 1 and 24" sqref="C14 C22" xr:uid="{00000000-0002-0000-0000-00000D000000}">
      <formula1>1</formula1>
      <formula2>24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xr:uid="{00000000-0002-0000-0000-000000000000}">
          <x14:formula1>
            <xm:f>#REF!</xm:f>
          </x14:formula1>
          <xm:sqref>H5</xm:sqref>
        </x14:dataValidation>
        <x14:dataValidation type="list" allowBlank="1" xr:uid="{00000000-0002-0000-0000-000005000000}">
          <x14:formula1>
            <xm:f>#REF!</xm:f>
          </x14:formula1>
          <xm:sqref>H7</xm:sqref>
        </x14:dataValidation>
        <x14:dataValidation type="list" allowBlank="1" xr:uid="{00000000-0002-0000-0000-00000E000000}">
          <x14:formula1>
            <xm:f>#REF!</xm:f>
          </x14:formula1>
          <xm:sqref>H6</xm:sqref>
        </x14:dataValidation>
        <x14:dataValidation type="list" allowBlank="1" xr:uid="{00000000-0002-0000-0000-00000F000000}">
          <x14:formula1>
            <xm:f>#REF!</xm:f>
          </x14:formula1>
          <xm:sqref>H8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VISCA over IP Commands</vt:lpstr>
      <vt:lpstr>HTTP-CGI Commands</vt:lpstr>
      <vt:lpstr>Generator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MattD</dc:creator>
  <cp:lastModifiedBy>user</cp:lastModifiedBy>
  <dcterms:created xsi:type="dcterms:W3CDTF">2019-10-24T15:16:06Z</dcterms:created>
  <dcterms:modified xsi:type="dcterms:W3CDTF">2022-09-22T09:10:28Z</dcterms:modified>
</cp:coreProperties>
</file>